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C9BD06EE-67D2-4ED7-A024-9D0BAC121A27}" xr6:coauthVersionLast="47" xr6:coauthVersionMax="47" xr10:uidLastSave="{00000000-0000-0000-0000-000000000000}"/>
  <workbookProtection workbookAlgorithmName="SHA-512" workbookHashValue="TlWHH45PnQFwvWp0Yk3qXuxa9Uk0r+3/rmTk1YPQHiKudl4mOG7NTPvEcYBu1c35jcOci71wW7LAc6XLNxYdrA==" workbookSaltValue="AcLGx/7iQjV8+5Orya5Qlw=="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Q6" i="5"/>
  <c r="W10" i="4" s="1"/>
  <c r="P6" i="5"/>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D10" i="4"/>
  <c r="P10" i="4"/>
  <c r="B10" i="4"/>
  <c r="AT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<sst xmlns="http://schemas.openxmlformats.org/spreadsheetml/2006/main" count="236" uniqueCount="120">
  <si>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</si>
  <si>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</si>
  <si>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</si>
  <si>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</si>
  <si>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</si>
  <si>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</si>
  <si>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</si>
  <si>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</si>
  <si>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</si>
  <si>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</si>
  <si>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</si>
  <si>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</si>
  <si>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</si>
  <si>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</si>
  <si>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</si>
  <si>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</si>
  <si>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</si>
  <si>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</si>
  <si>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</si>
  <si>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</si>
  <si>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</si>
  <si>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</si>
  <si>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</si>
  <si>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</si>
  <si>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</si>
  <si>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</si>
  <si>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</si>
  <si>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</si>
  <si>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</si>
  <si>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</si>
  <si>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</si>
  <si>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</si>
  <si>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</si>
  <si>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</si>
  <si>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</si>
  <si>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</si>
  <si>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</si>
  <si>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</si>
  <si>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</si>
  <si>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</si>
  <si>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</si>
  <si>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</si>
  <si>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</si>
  <si>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</si>
  <si>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</si>
  <si>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</si>
  <si>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</si>
  <si>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</si>
  <si>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</si>
  <si>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</si>
  <si>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</si>
  <si>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</si>
  <si>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</si>
  <si>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</si>
  <si>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</si>
  <si>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</si>
  <si>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</si>
  <si>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</si>
  <si>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</si>
  <si>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</si>
  <si>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</si>
  <si>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</si>
  <si>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</si>
  <si>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</si>
  <si>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</si>
  <si>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</si>
  <si>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</si>
  <si>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</si>
  <si>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</si>
  <si>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</si>
  <si>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</si>
  <si>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</si>
  <si>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</si>
  <si>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</si>
  <si>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</si>
  <si>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</si>
  <si>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</si>
  <si>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</si>
  <si>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</si>
  <si>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</si>
  <si>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</si>
  <si>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</si>
  <si>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</si>
  <si>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</si>
  <si>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</si>
  <si>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</si>
  <si>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</si>
  <si>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</si>
  <si>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</si>
  <si>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</si>
  <si>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</si>
  <si>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</si>
  <si>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</si>
  <si>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</si>
  <si>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</si>
  <si>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</si>
  <si>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</si>
  <si>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</si>
  <si>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波佐見町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</si>
  <si>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</si>
  <si>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</si>
  <si>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</si>
  <si>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</si>
  <si>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</si>
  <si>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</si>
  <si>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</si>
  <si>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</si>
  <si>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</si>
  <si>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</si>
  <si>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</si>
  <si>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</si>
  <si>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</si>
  <si>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</si>
  <si>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</si>
  <si>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</si>
  <si>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</si>
  <si>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</si>
  <si>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該当なし
</t>
    <rPh sb="0" eb="2">
      <t>ガイトウ</t>
    </rPh>
    <phoneticPr fontId="4"/>
  </si>
  <si>
    <t>　使用料収入は増加傾向にあるものの、近年の施設の更新状況を鑑みると、維持管理費にかかる経費削減や平準化について更なる検討を求められている。使用料収入についても、十分とは言えない状況であり、人口減少等の懸念はあるが、区域内人口は維持傾向がみられることから、接続を推進し、使用料収入を確保することが直近の課題となる。これらの取り組みを通じて、一般会計の負担を軽減し下水道事業の自立性を高め、下水道事業の健全な経営に努めていくことが目標となる。</t>
    <rPh sb="180" eb="185">
      <t>ゲスイドウジギョウ</t>
    </rPh>
    <rPh sb="186" eb="189">
      <t>ジリツセイ</t>
    </rPh>
    <rPh sb="190" eb="191">
      <t>タカ</t>
    </rPh>
    <phoneticPr fontId="4"/>
  </si>
  <si>
    <t>①・⑤
収益的収支比率は100％を超えているが、経費回収率を見ると下水道使用料だけでは対応できず、一部一般会計繰入金で対応している状況である。下水道使用料収入そのものは増加傾向にあるが、老朽化した施設の更新を行った令和２年度や３年度では、経費回収率が低下しており、今後の下水道事業の運営のためにも接続率の向上による使用料収入の確保及び経費の削減、平準化に努める必要がある。
④
平成29年度より地方債償還に要する一般会計負担額が増加したため、使用料収入に対する企業債残高の割合は減少している。なお、一般会計の負担を減少させることも必要であるため、最小限の投資にとどめておく必要がある。
⑥
年々有収水量は増加しているが、老朽化した施設の更新を行ったことで維持管理費が増加した令和２年度や３年度では汚水処理原価が増加していることから、今後施設の維持費用を精査し経費の削減、平準化に努める必要がある。
⑦
下水道の面整備の状況が終盤にある状況において類似団体と同程度であることから適切な利用状況が保たれていると考えられる。
⑧
令和４年度において水洗化人口の集計方法をより実態に近い数値となるよう精査したことでこれまでと比較して減少することとなったが、類似団体以上の水準は保てている状況である。しかし、100％に届いていないため、今後も接続世帯数を増やして使用料収入の確保に努める必要がある。</t>
    <rPh sb="318" eb="320">
      <t>コウシン</t>
    </rPh>
    <rPh sb="321" eb="322">
      <t>オコナ</t>
    </rPh>
    <rPh sb="327" eb="332">
      <t>イジカンリヒ</t>
    </rPh>
    <rPh sb="333" eb="335">
      <t>ゾウカ</t>
    </rPh>
    <rPh sb="348" eb="354">
      <t>オスイショリゲンカ</t>
    </rPh>
    <rPh sb="355" eb="357">
      <t>ゾウカ</t>
    </rPh>
    <rPh sb="371" eb="375">
      <t>イジヒヨウ</t>
    </rPh>
    <rPh sb="376" eb="378">
      <t>セイサ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</si>
</sst>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CD-4156-AD47-036DB811069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69CD-4156-AD47-036DB811069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42.41</c:v>
                </c:pt>
                <c:pt idx="1">
                  <c:v>43.34</c:v>
                </c:pt>
                <c:pt idx="2">
                  <c:v>45.41</c:v>
                </c:pt>
                <c:pt idx="3">
                  <c:v>46.91</c:v>
                </c:pt>
                <c:pt idx="4">
                  <c:v>46.84</c:v>
                </c:pt>
              </c:numCache>
            </c:numRef>
          </c:val>
          <c:extLst>
            <c:ext xmlns:c16="http://schemas.microsoft.com/office/drawing/2014/chart" uri="{C3380CC4-5D6E-409C-BE32-E72D297353CC}">
              <c16:uniqueId val="{00000000-60DF-4C8D-B9A3-6569067CF1C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60DF-4C8D-B9A3-6569067CF1C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88.42</c:v>
                </c:pt>
                <c:pt idx="1">
                  <c:v>90.68</c:v>
                </c:pt>
                <c:pt idx="2">
                  <c:v>90.71</c:v>
                </c:pt>
                <c:pt idx="3">
                  <c:v>88.58</c:v>
                </c:pt>
                <c:pt idx="4">
                  <c:v>85.26</c:v>
                </c:pt>
              </c:numCache>
            </c:numRef>
          </c:val>
          <c:extLst>
            <c:ext xmlns:c16="http://schemas.microsoft.com/office/drawing/2014/chart" uri="{C3380CC4-5D6E-409C-BE32-E72D297353CC}">
              <c16:uniqueId val="{00000000-FBB4-4590-B197-CFB34F736C2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FBB4-4590-B197-CFB34F736C2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106.86</c:v>
                </c:pt>
                <c:pt idx="1">
                  <c:v>106.73</c:v>
                </c:pt>
                <c:pt idx="2">
                  <c:v>104.44</c:v>
                </c:pt>
                <c:pt idx="3">
                  <c:v>100</c:v>
                </c:pt>
                <c:pt idx="4">
                  <c:v>106.39</c:v>
                </c:pt>
              </c:numCache>
            </c:numRef>
          </c:val>
          <c:extLst>
            <c:ext xmlns:c16="http://schemas.microsoft.com/office/drawing/2014/chart" uri="{C3380CC4-5D6E-409C-BE32-E72D297353CC}">
              <c16:uniqueId val="{00000000-3490-4924-96DF-3FBA7DD4574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90-4924-96DF-3FBA7DD4574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A3-4475-AE22-C034C37DCF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A3-4475-AE22-C034C37DCF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42-4544-AB33-D2F0CAE3ADC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42-4544-AB33-D2F0CAE3ADC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14-41A0-856D-A77C1ACD8DB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14-41A0-856D-A77C1ACD8DB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2C-4B9A-9D9B-2EEE4DF57D3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2C-4B9A-9D9B-2EEE4DF57D3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20.11</c:v>
                </c:pt>
                <c:pt idx="1">
                  <c:v>39.799999999999997</c:v>
                </c:pt>
                <c:pt idx="2">
                  <c:v>16.739999999999998</c:v>
                </c:pt>
                <c:pt idx="3">
                  <c:v>15.14</c:v>
                </c:pt>
                <c:pt idx="4">
                  <c:v>14.04</c:v>
                </c:pt>
              </c:numCache>
            </c:numRef>
          </c:val>
          <c:extLst>
            <c:ext xmlns:c16="http://schemas.microsoft.com/office/drawing/2014/chart" uri="{C3380CC4-5D6E-409C-BE32-E72D297353CC}">
              <c16:uniqueId val="{00000000-EC24-4A7C-A0DE-95F93791F6B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EC24-4A7C-A0DE-95F93791F6B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98.2</c:v>
                </c:pt>
                <c:pt idx="1">
                  <c:v>98.82</c:v>
                </c:pt>
                <c:pt idx="2">
                  <c:v>87.33</c:v>
                </c:pt>
                <c:pt idx="3">
                  <c:v>89.86</c:v>
                </c:pt>
                <c:pt idx="4">
                  <c:v>95.14</c:v>
                </c:pt>
              </c:numCache>
            </c:numRef>
          </c:val>
          <c:extLst>
            <c:ext xmlns:c16="http://schemas.microsoft.com/office/drawing/2014/chart" uri="{C3380CC4-5D6E-409C-BE32-E72D297353CC}">
              <c16:uniqueId val="{00000000-9423-44BE-BA39-C2EE706BB2F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9423-44BE-BA39-C2EE706BB2F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160.58000000000001</c:v>
                </c:pt>
                <c:pt idx="1">
                  <c:v>160.55000000000001</c:v>
                </c:pt>
                <c:pt idx="2">
                  <c:v>184.23</c:v>
                </c:pt>
                <c:pt idx="3">
                  <c:v>179.25</c:v>
                </c:pt>
                <c:pt idx="4">
                  <c:v>167.85</c:v>
                </c:pt>
              </c:numCache>
            </c:numRef>
          </c:val>
          <c:extLst>
            <c:ext xmlns:c16="http://schemas.microsoft.com/office/drawing/2014/chart" uri="{C3380CC4-5D6E-409C-BE32-E72D297353CC}">
              <c16:uniqueId val="{00000000-1D34-434D-BC31-0EC3AC80A6B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1D34-434D-BC31-0EC3AC80A6B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　波佐見町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14283</v>
      </c>
      <c r="AM8" s="45"/>
      <c r="AN8" s="45"/>
      <c r="AO8" s="45"/>
      <c r="AP8" s="45"/>
      <c r="AQ8" s="45"/>
      <c r="AR8" s="45"/>
      <c r="AS8" s="45"/>
      <c r="AT8" s="46">
        <f>データ!T6</f>
        <v>56</v>
      </c>
      <c r="AU8" s="46"/>
      <c r="AV8" s="46"/>
      <c r="AW8" s="46"/>
      <c r="AX8" s="46"/>
      <c r="AY8" s="46"/>
      <c r="AZ8" s="46"/>
      <c r="BA8" s="46"/>
      <c r="BB8" s="46">
        <f>データ!U6</f>
        <v>255.05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49.03</v>
      </c>
      <c r="Q10" s="46"/>
      <c r="R10" s="46"/>
      <c r="S10" s="46"/>
      <c r="T10" s="46"/>
      <c r="U10" s="46"/>
      <c r="V10" s="46"/>
      <c r="W10" s="46">
        <f>データ!Q6</f>
        <v>101.8</v>
      </c>
      <c r="X10" s="46"/>
      <c r="Y10" s="46"/>
      <c r="Z10" s="46"/>
      <c r="AA10" s="46"/>
      <c r="AB10" s="46"/>
      <c r="AC10" s="46"/>
      <c r="AD10" s="45">
        <f>データ!R6</f>
        <v>3080</v>
      </c>
      <c r="AE10" s="45"/>
      <c r="AF10" s="45"/>
      <c r="AG10" s="45"/>
      <c r="AH10" s="45"/>
      <c r="AI10" s="45"/>
      <c r="AJ10" s="45"/>
      <c r="AK10" s="2"/>
      <c r="AL10" s="45">
        <f>データ!V6</f>
        <v>6974</v>
      </c>
      <c r="AM10" s="45"/>
      <c r="AN10" s="45"/>
      <c r="AO10" s="45"/>
      <c r="AP10" s="45"/>
      <c r="AQ10" s="45"/>
      <c r="AR10" s="45"/>
      <c r="AS10" s="45"/>
      <c r="AT10" s="46">
        <f>データ!W6</f>
        <v>3.22</v>
      </c>
      <c r="AU10" s="46"/>
      <c r="AV10" s="46"/>
      <c r="AW10" s="46"/>
      <c r="AX10" s="46"/>
      <c r="AY10" s="46"/>
      <c r="AZ10" s="46"/>
      <c r="BA10" s="46"/>
      <c r="BB10" s="46">
        <f>データ!X6</f>
        <v>2165.84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119</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uHt7QDENzZ62E8n++2Me6Y+VqR0KxgBNx2HoWMkhIW0Y8LxWa3mUnHBF5rAwlzmYTvzJbCxi9R4Sep58xADHoA==" saltValue="W5Ai1n+rqq11bqJTsmnvB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423238</v>
      </c>
      <c r="D6" s="19">
        <f t="shared" si="3"/>
        <v>47</v>
      </c>
      <c r="E6" s="19">
        <f t="shared" si="3"/>
        <v>17</v>
      </c>
      <c r="F6" s="19">
        <f t="shared" si="3"/>
        <v>1</v>
      </c>
      <c r="G6" s="19">
        <f t="shared" si="3"/>
        <v>0</v>
      </c>
      <c r="H6" s="19" t="str">
        <f t="shared" si="3"/>
        <v>長崎県　波佐見町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49.03</v>
      </c>
      <c r="Q6" s="20">
        <f t="shared" si="3"/>
        <v>101.8</v>
      </c>
      <c r="R6" s="20">
        <f t="shared" si="3"/>
        <v>3080</v>
      </c>
      <c r="S6" s="20">
        <f t="shared" si="3"/>
        <v>14283</v>
      </c>
      <c r="T6" s="20">
        <f t="shared" si="3"/>
        <v>56</v>
      </c>
      <c r="U6" s="20">
        <f t="shared" si="3"/>
        <v>255.05</v>
      </c>
      <c r="V6" s="20">
        <f t="shared" si="3"/>
        <v>6974</v>
      </c>
      <c r="W6" s="20">
        <f t="shared" si="3"/>
        <v>3.22</v>
      </c>
      <c r="X6" s="20">
        <f t="shared" si="3"/>
        <v>2165.84</v>
      </c>
      <c r="Y6" s="21">
        <f>IF(Y7="",NA(),Y7)</f>
        <v>106.86</v>
      </c>
      <c r="Z6" s="21">
        <f t="shared" ref="Z6:AH6" si="4">IF(Z7="",NA(),Z7)</f>
        <v>106.73</v>
      </c>
      <c r="AA6" s="21">
        <f t="shared" si="4"/>
        <v>104.44</v>
      </c>
      <c r="AB6" s="21">
        <f t="shared" si="4"/>
        <v>100</v>
      </c>
      <c r="AC6" s="21">
        <f t="shared" si="4"/>
        <v>106.39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20.11</v>
      </c>
      <c r="BG6" s="21">
        <f t="shared" ref="BG6:BO6" si="7">IF(BG7="",NA(),BG7)</f>
        <v>39.799999999999997</v>
      </c>
      <c r="BH6" s="21">
        <f t="shared" si="7"/>
        <v>16.739999999999998</v>
      </c>
      <c r="BI6" s="21">
        <f t="shared" si="7"/>
        <v>15.14</v>
      </c>
      <c r="BJ6" s="21">
        <f t="shared" si="7"/>
        <v>14.04</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98.2</v>
      </c>
      <c r="BR6" s="21">
        <f t="shared" ref="BR6:BZ6" si="8">IF(BR7="",NA(),BR7)</f>
        <v>98.82</v>
      </c>
      <c r="BS6" s="21">
        <f t="shared" si="8"/>
        <v>87.33</v>
      </c>
      <c r="BT6" s="21">
        <f t="shared" si="8"/>
        <v>89.86</v>
      </c>
      <c r="BU6" s="21">
        <f t="shared" si="8"/>
        <v>95.14</v>
      </c>
      <c r="BV6" s="21">
        <f t="shared" si="8"/>
        <v>78.92</v>
      </c>
      <c r="BW6" s="21">
        <f t="shared" si="8"/>
        <v>74.17</v>
      </c>
      <c r="BX6" s="21">
        <f t="shared" si="8"/>
        <v>79.77</v>
      </c>
      <c r="BY6" s="21">
        <f t="shared" si="8"/>
        <v>79.63</v>
      </c>
      <c r="BZ6" s="21">
        <f t="shared" si="8"/>
        <v>76.78</v>
      </c>
      <c r="CA6" s="20" t="str">
        <f>IF(CA7="","",IF(CA7="-","【-】","【"&amp;SUBSTITUTE(TEXT(CA7,"#,##0.00"),"-","△")&amp;"】"))</f>
        <v>【97.61】</v>
      </c>
      <c r="CB6" s="21">
        <f>IF(CB7="",NA(),CB7)</f>
        <v>160.58000000000001</v>
      </c>
      <c r="CC6" s="21">
        <f t="shared" ref="CC6:CK6" si="9">IF(CC7="",NA(),CC7)</f>
        <v>160.55000000000001</v>
      </c>
      <c r="CD6" s="21">
        <f t="shared" si="9"/>
        <v>184.23</v>
      </c>
      <c r="CE6" s="21">
        <f t="shared" si="9"/>
        <v>179.25</v>
      </c>
      <c r="CF6" s="21">
        <f t="shared" si="9"/>
        <v>167.85</v>
      </c>
      <c r="CG6" s="21">
        <f t="shared" si="9"/>
        <v>220.31</v>
      </c>
      <c r="CH6" s="21">
        <f t="shared" si="9"/>
        <v>230.95</v>
      </c>
      <c r="CI6" s="21">
        <f t="shared" si="9"/>
        <v>214.56</v>
      </c>
      <c r="CJ6" s="21">
        <f t="shared" si="9"/>
        <v>213.66</v>
      </c>
      <c r="CK6" s="21">
        <f t="shared" si="9"/>
        <v>224.31</v>
      </c>
      <c r="CL6" s="20" t="str">
        <f>IF(CL7="","",IF(CL7="-","【-】","【"&amp;SUBSTITUTE(TEXT(CL7,"#,##0.00"),"-","△")&amp;"】"))</f>
        <v>【138.29】</v>
      </c>
      <c r="CM6" s="21">
        <f>IF(CM7="",NA(),CM7)</f>
        <v>42.41</v>
      </c>
      <c r="CN6" s="21">
        <f t="shared" ref="CN6:CV6" si="10">IF(CN7="",NA(),CN7)</f>
        <v>43.34</v>
      </c>
      <c r="CO6" s="21">
        <f t="shared" si="10"/>
        <v>45.41</v>
      </c>
      <c r="CP6" s="21">
        <f t="shared" si="10"/>
        <v>46.91</v>
      </c>
      <c r="CQ6" s="21">
        <f t="shared" si="10"/>
        <v>46.84</v>
      </c>
      <c r="CR6" s="21">
        <f t="shared" si="10"/>
        <v>49.68</v>
      </c>
      <c r="CS6" s="21">
        <f t="shared" si="10"/>
        <v>49.27</v>
      </c>
      <c r="CT6" s="21">
        <f t="shared" si="10"/>
        <v>49.47</v>
      </c>
      <c r="CU6" s="21">
        <f t="shared" si="10"/>
        <v>48.19</v>
      </c>
      <c r="CV6" s="21">
        <f t="shared" si="10"/>
        <v>47.32</v>
      </c>
      <c r="CW6" s="20" t="str">
        <f>IF(CW7="","",IF(CW7="-","【-】","【"&amp;SUBSTITUTE(TEXT(CW7,"#,##0.00"),"-","△")&amp;"】"))</f>
        <v>【59.10】</v>
      </c>
      <c r="CX6" s="21">
        <f>IF(CX7="",NA(),CX7)</f>
        <v>88.42</v>
      </c>
      <c r="CY6" s="21">
        <f t="shared" ref="CY6:DG6" si="11">IF(CY7="",NA(),CY7)</f>
        <v>90.68</v>
      </c>
      <c r="CZ6" s="21">
        <f t="shared" si="11"/>
        <v>90.71</v>
      </c>
      <c r="DA6" s="21">
        <f t="shared" si="11"/>
        <v>88.58</v>
      </c>
      <c r="DB6" s="21">
        <f t="shared" si="11"/>
        <v>85.26</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15">
      <c r="A7" s="14"/>
      <c r="B7" s="23">
        <v>2022</v>
      </c>
      <c r="C7" s="23">
        <v>423238</v>
      </c>
      <c r="D7" s="23">
        <v>47</v>
      </c>
      <c r="E7" s="23">
        <v>17</v>
      </c>
      <c r="F7" s="23">
        <v>1</v>
      </c>
      <c r="G7" s="23">
        <v>0</v>
      </c>
      <c r="H7" s="23" t="s">
        <v>98</v>
      </c>
      <c r="I7" s="23" t="s">
        <v>99</v>
      </c>
      <c r="J7" s="23" t="s">
        <v>100</v>
      </c>
      <c r="K7" s="23" t="s">
        <v>101</v>
      </c>
      <c r="L7" s="23" t="s">
        <v>102</v>
      </c>
      <c r="M7" s="23" t="s">
        <v>103</v>
      </c>
      <c r="N7" s="24" t="s">
        <v>104</v>
      </c>
      <c r="O7" s="24" t="s">
        <v>105</v>
      </c>
      <c r="P7" s="24">
        <v>49.03</v>
      </c>
      <c r="Q7" s="24">
        <v>101.8</v>
      </c>
      <c r="R7" s="24">
        <v>3080</v>
      </c>
      <c r="S7" s="24">
        <v>14283</v>
      </c>
      <c r="T7" s="24">
        <v>56</v>
      </c>
      <c r="U7" s="24">
        <v>255.05</v>
      </c>
      <c r="V7" s="24">
        <v>6974</v>
      </c>
      <c r="W7" s="24">
        <v>3.22</v>
      </c>
      <c r="X7" s="24">
        <v>2165.84</v>
      </c>
      <c r="Y7" s="24">
        <v>106.86</v>
      </c>
      <c r="Z7" s="24">
        <v>106.73</v>
      </c>
      <c r="AA7" s="24">
        <v>104.44</v>
      </c>
      <c r="AB7" s="24">
        <v>100</v>
      </c>
      <c r="AC7" s="24">
        <v>106.39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20.11</v>
      </c>
      <c r="BG7" s="24">
        <v>39.799999999999997</v>
      </c>
      <c r="BH7" s="24">
        <v>16.739999999999998</v>
      </c>
      <c r="BI7" s="24">
        <v>15.14</v>
      </c>
      <c r="BJ7" s="24">
        <v>14.04</v>
      </c>
      <c r="BK7" s="24">
        <v>1048.23</v>
      </c>
      <c r="BL7" s="24">
        <v>1130.42</v>
      </c>
      <c r="BM7" s="24">
        <v>1245.0999999999999</v>
      </c>
      <c r="BN7" s="24">
        <v>1108.8</v>
      </c>
      <c r="BO7" s="24">
        <v>1194.56</v>
      </c>
      <c r="BP7" s="24">
        <v>652.82000000000005</v>
      </c>
      <c r="BQ7" s="24">
        <v>98.2</v>
      </c>
      <c r="BR7" s="24">
        <v>98.82</v>
      </c>
      <c r="BS7" s="24">
        <v>87.33</v>
      </c>
      <c r="BT7" s="24">
        <v>89.86</v>
      </c>
      <c r="BU7" s="24">
        <v>95.14</v>
      </c>
      <c r="BV7" s="24">
        <v>78.92</v>
      </c>
      <c r="BW7" s="24">
        <v>74.17</v>
      </c>
      <c r="BX7" s="24">
        <v>79.77</v>
      </c>
      <c r="BY7" s="24">
        <v>79.63</v>
      </c>
      <c r="BZ7" s="24">
        <v>76.78</v>
      </c>
      <c r="CA7" s="24">
        <v>97.61</v>
      </c>
      <c r="CB7" s="24">
        <v>160.58000000000001</v>
      </c>
      <c r="CC7" s="24">
        <v>160.55000000000001</v>
      </c>
      <c r="CD7" s="24">
        <v>184.23</v>
      </c>
      <c r="CE7" s="24">
        <v>179.25</v>
      </c>
      <c r="CF7" s="24">
        <v>167.85</v>
      </c>
      <c r="CG7" s="24">
        <v>220.31</v>
      </c>
      <c r="CH7" s="24">
        <v>230.95</v>
      </c>
      <c r="CI7" s="24">
        <v>214.56</v>
      </c>
      <c r="CJ7" s="24">
        <v>213.66</v>
      </c>
      <c r="CK7" s="24">
        <v>224.31</v>
      </c>
      <c r="CL7" s="24">
        <v>138.29</v>
      </c>
      <c r="CM7" s="24">
        <v>42.41</v>
      </c>
      <c r="CN7" s="24">
        <v>43.34</v>
      </c>
      <c r="CO7" s="24">
        <v>45.41</v>
      </c>
      <c r="CP7" s="24">
        <v>46.91</v>
      </c>
      <c r="CQ7" s="24">
        <v>46.84</v>
      </c>
      <c r="CR7" s="24">
        <v>49.68</v>
      </c>
      <c r="CS7" s="24">
        <v>49.27</v>
      </c>
      <c r="CT7" s="24">
        <v>49.47</v>
      </c>
      <c r="CU7" s="24">
        <v>48.19</v>
      </c>
      <c r="CV7" s="24">
        <v>47.32</v>
      </c>
      <c r="CW7" s="24">
        <v>59.1</v>
      </c>
      <c r="CX7" s="24">
        <v>88.42</v>
      </c>
      <c r="CY7" s="24">
        <v>90.68</v>
      </c>
      <c r="CZ7" s="24">
        <v>90.71</v>
      </c>
      <c r="DA7" s="24">
        <v>88.58</v>
      </c>
      <c r="DB7" s="24">
        <v>85.26</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2024-02-01T07:39:21Z</cp:lastPrinted>
  <dcterms:created xsi:type="dcterms:W3CDTF">2023-12-12T02:48:07Z</dcterms:created>
  <dcterms:modified xsi:type="dcterms:W3CDTF">2024-03-04T01:51:42Z</dcterms:modified>
  <cp:category/>
</cp:coreProperties>
</file>