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EE7241D4-12FD-4CCD-8EED-050E5BFA176C}" xr6:coauthVersionLast="47" xr6:coauthVersionMax="47" xr10:uidLastSave="{00000000-0000-0000-0000-000000000000}"/>
  <workbookProtection workbookAlgorithmName="SHA-512" workbookHashValue="6C7BVFjUgeAk+k0tjqBAKzd+75xloQ47BaHqX3S406kIjtiiF7WY5FOwogOVk6xelwS/Qrpf5eVQmc35Orf51Q==" workbookSaltValue="PyK2MGfNlqaMUO7e03xMM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P10" i="4"/>
  <c r="B10" i="4"/>
  <c r="AD8" i="4"/>
  <c r="W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<sst xmlns="http://schemas.openxmlformats.org/spreadsheetml/2006/main" count="236" uniqueCount="121">
  <si>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</si>
  <si>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</si>
  <si>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</si>
  <si>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</si>
  <si>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</si>
  <si>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</si>
  <si>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</si>
  <si>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</si>
  <si>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</si>
  <si>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</si>
  <si>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</si>
  <si>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</si>
  <si>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</si>
  <si>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</si>
  <si>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</si>
  <si>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</si>
  <si>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</si>
  <si>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</si>
  <si>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</si>
  <si>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</si>
  <si>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</si>
  <si>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</si>
  <si>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</si>
  <si>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</si>
  <si>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</si>
  <si>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</si>
  <si>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</si>
  <si>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</si>
  <si>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</si>
  <si>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</si>
  <si>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</si>
  <si>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</si>
  <si>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</si>
  <si>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</si>
  <si>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</si>
  <si>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</si>
  <si>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</si>
  <si>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</si>
  <si>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</si>
  <si>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</si>
  <si>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</si>
  <si>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</si>
  <si>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</si>
  <si>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</si>
  <si>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</si>
  <si>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</si>
  <si>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</si>
  <si>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</si>
  <si>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</si>
  <si>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</si>
  <si>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</si>
  <si>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</si>
  <si>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</si>
  <si>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</si>
  <si>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</si>
  <si>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</si>
  <si>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</si>
  <si>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</si>
  <si>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</si>
  <si>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</si>
  <si>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</si>
  <si>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</si>
  <si>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</si>
  <si>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</si>
  <si>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</si>
  <si>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</si>
  <si>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</si>
  <si>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</si>
  <si>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</si>
  <si>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</si>
  <si>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</si>
  <si>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</si>
  <si>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</si>
  <si>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</si>
  <si>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</si>
  <si>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</si>
  <si>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</si>
  <si>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</si>
  <si>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</si>
  <si>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</si>
  <si>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</si>
  <si>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</si>
  <si>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</si>
  <si>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</si>
  <si>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</si>
  <si>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</si>
  <si>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</si>
  <si>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</si>
  <si>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</si>
  <si>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</si>
  <si>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</si>
  <si>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</si>
  <si>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</si>
  <si>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</si>
  <si>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</si>
  <si>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</si>
  <si>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</si>
  <si>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</si>
  <si>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</si>
  <si>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</si>
  <si>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</si>
  <si>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</si>
  <si>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</si>
  <si>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</si>
  <si>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</si>
  <si>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</si>
  <si>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</si>
  <si>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</si>
  <si>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</si>
  <si>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</si>
  <si>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</si>
  <si>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</si>
  <si>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</si>
  <si>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</si>
  <si>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</si>
  <si>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</si>
  <si>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</si>
  <si>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</si>
  <si>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処理場は西部地区農業集落排水事業と同施設で処理を行っているが、施設運営に多額の費用を要しており、料金収入のみでの経営が出来ない状況となっているため、早急に料金の見直し等について検討する必要がある。
　類似団体に比べ経費回収率や水洗化率はやや高い水準ではあるが、今後の新規接続が多くは見込めず、人口減少に伴う処理水量の減少がそのまま料金収入減に直結している。
　料金の値上げの検討と並行し、安価で代用できるものがあれば進んで取り組み、コスト削減に努める。
令和6年度から経営状況の見える化への取り組みとして、公営企業法全部適用の企業会計へ移行する。</t>
    <rPh sb="75" eb="77">
      <t>サッキュウ</t>
    </rPh>
    <rPh sb="153" eb="154">
      <t>トモナ</t>
    </rPh>
    <rPh sb="155" eb="157">
      <t>ショリ</t>
    </rPh>
    <rPh sb="157" eb="159">
      <t>スイリョウ</t>
    </rPh>
    <rPh sb="160" eb="162">
      <t>ゲンショウ</t>
    </rPh>
    <rPh sb="190" eb="192">
      <t>ケントウ</t>
    </rPh>
    <rPh sb="193" eb="195">
      <t>ヘイコウ</t>
    </rPh>
    <phoneticPr fontId="4"/>
  </si>
  <si>
    <t>　管渠整備開始してから約20年が経過することとなるため、平成30年度から令和3年度の4カ年計画で国庫補助事業を活用した施設の更新事業に取り組み、施設や機器の更新を実施した。
　引き続き集落排水設備最適整備構想に基づく施設の更新事業と適正な維持管理を実施することで、施設等の長寿命化を図る。
　</t>
    <rPh sb="48" eb="50">
      <t>コッコ</t>
    </rPh>
    <rPh sb="50" eb="52">
      <t>ホジョ</t>
    </rPh>
    <rPh sb="52" eb="54">
      <t>ジギョウ</t>
    </rPh>
    <rPh sb="55" eb="57">
      <t>カツヨウ</t>
    </rPh>
    <rPh sb="59" eb="61">
      <t>シセツ</t>
    </rPh>
    <rPh sb="67" eb="68">
      <t>ト</t>
    </rPh>
    <rPh sb="69" eb="70">
      <t>ク</t>
    </rPh>
    <rPh sb="81" eb="83">
      <t>ジッシ</t>
    </rPh>
    <rPh sb="93" eb="95">
      <t>シュウラク</t>
    </rPh>
    <rPh sb="95" eb="97">
      <t>ハイスイ</t>
    </rPh>
    <rPh sb="97" eb="99">
      <t>セツビ</t>
    </rPh>
    <rPh sb="99" eb="101">
      <t>サイテキ</t>
    </rPh>
    <rPh sb="101" eb="103">
      <t>セイビ</t>
    </rPh>
    <rPh sb="103" eb="105">
      <t>コウソウ</t>
    </rPh>
    <rPh sb="106" eb="107">
      <t>モト</t>
    </rPh>
    <rPh sb="109" eb="111">
      <t>シセツ</t>
    </rPh>
    <rPh sb="112" eb="114">
      <t>コウシン</t>
    </rPh>
    <rPh sb="114" eb="116">
      <t>ジギョウ</t>
    </rPh>
    <phoneticPr fontId="4"/>
  </si>
  <si>
    <t>　施設運営に多大な金額を要しており、料金収入だけでは賄えない状況である。
　令和6年度から地方公営企業法全部適用の企業会計へ移行することにより経営状況の見える化を図り、精度の高い現状把握・分析を行ったうえで、コストカットや料金値上げの検討を含め、継続的な施設運営が行えるよう経営改善について検討する必要がある。</t>
    <rPh sb="30" eb="32">
      <t>ジョウキョウ</t>
    </rPh>
    <rPh sb="53" eb="55">
      <t>ゼンブ</t>
    </rPh>
    <rPh sb="58" eb="60">
      <t>キギョウ</t>
    </rPh>
    <rPh sb="60" eb="62">
      <t>カイケイ</t>
    </rPh>
    <rPh sb="63" eb="65">
      <t>イコウ</t>
    </rPh>
    <rPh sb="72" eb="74">
      <t>ケイエイ</t>
    </rPh>
    <rPh sb="74" eb="76">
      <t>ジョウキョウ</t>
    </rPh>
    <rPh sb="77" eb="78">
      <t>ミ</t>
    </rPh>
    <rPh sb="80" eb="81">
      <t>カ</t>
    </rPh>
    <rPh sb="82" eb="83">
      <t>ハカ</t>
    </rPh>
    <rPh sb="85" eb="87">
      <t>セイド</t>
    </rPh>
    <rPh sb="88" eb="89">
      <t>タカ</t>
    </rPh>
    <rPh sb="90" eb="92">
      <t>ゲンジョウ</t>
    </rPh>
    <rPh sb="92" eb="94">
      <t>ハアク</t>
    </rPh>
    <rPh sb="95" eb="97">
      <t>ブンセキ</t>
    </rPh>
    <rPh sb="98" eb="99">
      <t>オコナ</t>
    </rPh>
    <rPh sb="121" eb="122">
      <t>フク</t>
    </rPh>
    <rPh sb="138" eb="140">
      <t>ケイエイ</t>
    </rPh>
    <rPh sb="140" eb="14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</si>
</sst>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F0-4F30-B456-1918505215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B8F0-4F30-B456-1918505215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37.17</c:v>
                </c:pt>
                <c:pt idx="1">
                  <c:v>37.17</c:v>
                </c:pt>
                <c:pt idx="2">
                  <c:v>42.48</c:v>
                </c:pt>
                <c:pt idx="3">
                  <c:v>37.17</c:v>
                </c:pt>
                <c:pt idx="4">
                  <c:v>36.28</c:v>
                </c:pt>
              </c:numCache>
            </c:numRef>
          </c:val>
          <c:extLst>
            <c:ext xmlns:c16="http://schemas.microsoft.com/office/drawing/2014/chart" uri="{C3380CC4-5D6E-409C-BE32-E72D297353CC}">
              <c16:uniqueId val="{00000000-C94A-44D0-950F-5F4E7EAC55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C94A-44D0-950F-5F4E7EAC55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85.38</c:v>
                </c:pt>
                <c:pt idx="1">
                  <c:v>83.25</c:v>
                </c:pt>
                <c:pt idx="2">
                  <c:v>83.01</c:v>
                </c:pt>
                <c:pt idx="3">
                  <c:v>83.9</c:v>
                </c:pt>
                <c:pt idx="4">
                  <c:v>83.74</c:v>
                </c:pt>
              </c:numCache>
            </c:numRef>
          </c:val>
          <c:extLst>
            <c:ext xmlns:c16="http://schemas.microsoft.com/office/drawing/2014/chart" uri="{C3380CC4-5D6E-409C-BE32-E72D297353CC}">
              <c16:uniqueId val="{00000000-D544-4A03-9465-90A3FAA1E7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D544-4A03-9465-90A3FAA1E7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97.48</c:v>
                </c:pt>
                <c:pt idx="1">
                  <c:v>94.87</c:v>
                </c:pt>
                <c:pt idx="2">
                  <c:v>92.32</c:v>
                </c:pt>
                <c:pt idx="3">
                  <c:v>92.52</c:v>
                </c:pt>
                <c:pt idx="4">
                  <c:v>110.65</c:v>
                </c:pt>
              </c:numCache>
            </c:numRef>
          </c:val>
          <c:extLst>
            <c:ext xmlns:c16="http://schemas.microsoft.com/office/drawing/2014/chart" uri="{C3380CC4-5D6E-409C-BE32-E72D297353CC}">
              <c16:uniqueId val="{00000000-64BC-4024-91AB-FB3A8F96F6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C-4024-91AB-FB3A8F96F6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54-4CDF-8945-2850B06672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54-4CDF-8945-2850B06672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66-448F-8340-A6307AC50D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6-448F-8340-A6307AC50D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1-43F7-82F4-A885681DDC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1-43F7-82F4-A885681DDC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2-4456-8AA7-5E5608500F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2-4456-8AA7-5E5608500F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1244.4000000000001</c:v>
                </c:pt>
                <c:pt idx="1">
                  <c:v>1221.83</c:v>
                </c:pt>
                <c:pt idx="2">
                  <c:v>1174.3499999999999</c:v>
                </c:pt>
                <c:pt idx="3">
                  <c:v>1254.99</c:v>
                </c:pt>
                <c:pt idx="4">
                  <c:v>1169.8</c:v>
                </c:pt>
              </c:numCache>
            </c:numRef>
          </c:val>
          <c:extLst>
            <c:ext xmlns:c16="http://schemas.microsoft.com/office/drawing/2014/chart" uri="{C3380CC4-5D6E-409C-BE32-E72D297353CC}">
              <c16:uniqueId val="{00000000-29E6-4AFC-A268-4C62700672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29E6-4AFC-A268-4C62700672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94.28</c:v>
                </c:pt>
                <c:pt idx="1">
                  <c:v>72.72</c:v>
                </c:pt>
                <c:pt idx="2">
                  <c:v>83.1</c:v>
                </c:pt>
                <c:pt idx="3">
                  <c:v>84.29</c:v>
                </c:pt>
                <c:pt idx="4">
                  <c:v>68.52</c:v>
                </c:pt>
              </c:numCache>
            </c:numRef>
          </c:val>
          <c:extLst>
            <c:ext xmlns:c16="http://schemas.microsoft.com/office/drawing/2014/chart" uri="{C3380CC4-5D6E-409C-BE32-E72D297353CC}">
              <c16:uniqueId val="{00000000-0D41-432C-8013-044BF4CFB0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0D41-432C-8013-044BF4CFB0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174.13</c:v>
                </c:pt>
                <c:pt idx="1">
                  <c:v>226.03</c:v>
                </c:pt>
                <c:pt idx="2">
                  <c:v>201.92</c:v>
                </c:pt>
                <c:pt idx="3">
                  <c:v>200.31</c:v>
                </c:pt>
                <c:pt idx="4">
                  <c:v>247.01</c:v>
                </c:pt>
              </c:numCache>
            </c:numRef>
          </c:val>
          <c:extLst>
            <c:ext xmlns:c16="http://schemas.microsoft.com/office/drawing/2014/chart" uri="{C3380CC4-5D6E-409C-BE32-E72D297353CC}">
              <c16:uniqueId val="{00000000-243B-425A-A47C-5DCE8615A6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243B-425A-A47C-5DCE8615A6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東彼杵町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7556</v>
      </c>
      <c r="AM8" s="37"/>
      <c r="AN8" s="37"/>
      <c r="AO8" s="37"/>
      <c r="AP8" s="37"/>
      <c r="AQ8" s="37"/>
      <c r="AR8" s="37"/>
      <c r="AS8" s="37"/>
      <c r="AT8" s="38">
        <f>データ!T6</f>
        <v>74.290000000000006</v>
      </c>
      <c r="AU8" s="38"/>
      <c r="AV8" s="38"/>
      <c r="AW8" s="38"/>
      <c r="AX8" s="38"/>
      <c r="AY8" s="38"/>
      <c r="AZ8" s="38"/>
      <c r="BA8" s="38"/>
      <c r="BB8" s="38">
        <f>データ!U6</f>
        <v>101.71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2.7</v>
      </c>
      <c r="Q10" s="38"/>
      <c r="R10" s="38"/>
      <c r="S10" s="38"/>
      <c r="T10" s="38"/>
      <c r="U10" s="38"/>
      <c r="V10" s="38"/>
      <c r="W10" s="38">
        <f>データ!Q6</f>
        <v>99.73</v>
      </c>
      <c r="X10" s="38"/>
      <c r="Y10" s="38"/>
      <c r="Z10" s="38"/>
      <c r="AA10" s="38"/>
      <c r="AB10" s="38"/>
      <c r="AC10" s="38"/>
      <c r="AD10" s="37">
        <f>データ!R6</f>
        <v>3160</v>
      </c>
      <c r="AE10" s="37"/>
      <c r="AF10" s="37"/>
      <c r="AG10" s="37"/>
      <c r="AH10" s="37"/>
      <c r="AI10" s="37"/>
      <c r="AJ10" s="37"/>
      <c r="AK10" s="2"/>
      <c r="AL10" s="37">
        <f>データ!V6</f>
        <v>203</v>
      </c>
      <c r="AM10" s="37"/>
      <c r="AN10" s="37"/>
      <c r="AO10" s="37"/>
      <c r="AP10" s="37"/>
      <c r="AQ10" s="37"/>
      <c r="AR10" s="37"/>
      <c r="AS10" s="37"/>
      <c r="AT10" s="38">
        <f>データ!W6</f>
        <v>0.04</v>
      </c>
      <c r="AU10" s="38"/>
      <c r="AV10" s="38"/>
      <c r="AW10" s="38"/>
      <c r="AX10" s="38"/>
      <c r="AY10" s="38"/>
      <c r="AZ10" s="38"/>
      <c r="BA10" s="38"/>
      <c r="BB10" s="38">
        <f>データ!X6</f>
        <v>5075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43</v>
      </c>
      <c r="O86" s="12" t="str">
        <f>データ!EO6</f>
        <v>【0.01】</v>
      </c>
    </row>
  </sheetData>
  <sheetProtection algorithmName="SHA-512" hashValue="fXfkVDtW43XqHvRiPD1a2ceDUDkgBKfQvZY15P3qp0OE2HGFBg/9hAeN6KtPeTa+UhknHVwV1lVHd/gIXhVDcA==" saltValue="xcTdwdyK/9zE+SW90O7EB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423211</v>
      </c>
      <c r="D6" s="19">
        <f t="shared" si="3"/>
        <v>47</v>
      </c>
      <c r="E6" s="19">
        <f t="shared" si="3"/>
        <v>17</v>
      </c>
      <c r="F6" s="19">
        <f t="shared" si="3"/>
        <v>6</v>
      </c>
      <c r="G6" s="19">
        <f t="shared" si="3"/>
        <v>0</v>
      </c>
      <c r="H6" s="19" t="str">
        <f t="shared" si="3"/>
        <v>長崎県　東彼杵町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2.7</v>
      </c>
      <c r="Q6" s="20">
        <f t="shared" si="3"/>
        <v>99.73</v>
      </c>
      <c r="R6" s="20">
        <f t="shared" si="3"/>
        <v>3160</v>
      </c>
      <c r="S6" s="20">
        <f t="shared" si="3"/>
        <v>7556</v>
      </c>
      <c r="T6" s="20">
        <f t="shared" si="3"/>
        <v>74.290000000000006</v>
      </c>
      <c r="U6" s="20">
        <f t="shared" si="3"/>
        <v>101.71</v>
      </c>
      <c r="V6" s="20">
        <f t="shared" si="3"/>
        <v>203</v>
      </c>
      <c r="W6" s="20">
        <f t="shared" si="3"/>
        <v>0.04</v>
      </c>
      <c r="X6" s="20">
        <f t="shared" si="3"/>
        <v>5075</v>
      </c>
      <c r="Y6" s="21">
        <f>IF(Y7="",NA(),Y7)</f>
        <v>97.48</v>
      </c>
      <c r="Z6" s="21">
        <f t="shared" ref="Z6:AH6" si="4">IF(Z7="",NA(),Z7)</f>
        <v>94.87</v>
      </c>
      <c r="AA6" s="21">
        <f t="shared" si="4"/>
        <v>92.32</v>
      </c>
      <c r="AB6" s="21">
        <f t="shared" si="4"/>
        <v>92.52</v>
      </c>
      <c r="AC6" s="21">
        <f t="shared" si="4"/>
        <v>110.65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1244.4000000000001</v>
      </c>
      <c r="BG6" s="21">
        <f t="shared" ref="BG6:BO6" si="7">IF(BG7="",NA(),BG7)</f>
        <v>1221.83</v>
      </c>
      <c r="BH6" s="21">
        <f t="shared" si="7"/>
        <v>1174.3499999999999</v>
      </c>
      <c r="BI6" s="21">
        <f t="shared" si="7"/>
        <v>1254.99</v>
      </c>
      <c r="BJ6" s="21">
        <f t="shared" si="7"/>
        <v>1169.8</v>
      </c>
      <c r="BK6" s="21">
        <f t="shared" si="7"/>
        <v>1006.65</v>
      </c>
      <c r="BL6" s="21">
        <f t="shared" si="7"/>
        <v>998.42</v>
      </c>
      <c r="BM6" s="21">
        <f t="shared" si="7"/>
        <v>1095.52</v>
      </c>
      <c r="BN6" s="21">
        <f t="shared" si="7"/>
        <v>1056.55</v>
      </c>
      <c r="BO6" s="21">
        <f t="shared" si="7"/>
        <v>1278.54</v>
      </c>
      <c r="BP6" s="20" t="str">
        <f>IF(BP7="","",IF(BP7="-","【-】","【"&amp;SUBSTITUTE(TEXT(BP7,"#,##0.00"),"-","△")&amp;"】"))</f>
        <v>【1,078.44】</v>
      </c>
      <c r="BQ6" s="21">
        <f>IF(BQ7="",NA(),BQ7)</f>
        <v>94.28</v>
      </c>
      <c r="BR6" s="21">
        <f t="shared" ref="BR6:BZ6" si="8">IF(BR7="",NA(),BR7)</f>
        <v>72.72</v>
      </c>
      <c r="BS6" s="21">
        <f t="shared" si="8"/>
        <v>83.1</v>
      </c>
      <c r="BT6" s="21">
        <f t="shared" si="8"/>
        <v>84.29</v>
      </c>
      <c r="BU6" s="21">
        <f t="shared" si="8"/>
        <v>68.52</v>
      </c>
      <c r="BV6" s="21">
        <f t="shared" si="8"/>
        <v>43.43</v>
      </c>
      <c r="BW6" s="21">
        <f t="shared" si="8"/>
        <v>41.41</v>
      </c>
      <c r="BX6" s="21">
        <f t="shared" si="8"/>
        <v>39.64</v>
      </c>
      <c r="BY6" s="21">
        <f t="shared" si="8"/>
        <v>40</v>
      </c>
      <c r="BZ6" s="21">
        <f t="shared" si="8"/>
        <v>38.74</v>
      </c>
      <c r="CA6" s="20" t="str">
        <f>IF(CA7="","",IF(CA7="-","【-】","【"&amp;SUBSTITUTE(TEXT(CA7,"#,##0.00"),"-","△")&amp;"】"))</f>
        <v>【41.91】</v>
      </c>
      <c r="CB6" s="21">
        <f>IF(CB7="",NA(),CB7)</f>
        <v>174.13</v>
      </c>
      <c r="CC6" s="21">
        <f t="shared" ref="CC6:CK6" si="9">IF(CC7="",NA(),CC7)</f>
        <v>226.03</v>
      </c>
      <c r="CD6" s="21">
        <f t="shared" si="9"/>
        <v>201.92</v>
      </c>
      <c r="CE6" s="21">
        <f t="shared" si="9"/>
        <v>200.31</v>
      </c>
      <c r="CF6" s="21">
        <f t="shared" si="9"/>
        <v>247.01</v>
      </c>
      <c r="CG6" s="21">
        <f t="shared" si="9"/>
        <v>400.44</v>
      </c>
      <c r="CH6" s="21">
        <f t="shared" si="9"/>
        <v>417.56</v>
      </c>
      <c r="CI6" s="21">
        <f t="shared" si="9"/>
        <v>449.72</v>
      </c>
      <c r="CJ6" s="21">
        <f t="shared" si="9"/>
        <v>437.27</v>
      </c>
      <c r="CK6" s="21">
        <f t="shared" si="9"/>
        <v>456.72</v>
      </c>
      <c r="CL6" s="20" t="str">
        <f>IF(CL7="","",IF(CL7="-","【-】","【"&amp;SUBSTITUTE(TEXT(CL7,"#,##0.00"),"-","△")&amp;"】"))</f>
        <v>【420.17】</v>
      </c>
      <c r="CM6" s="21">
        <f>IF(CM7="",NA(),CM7)</f>
        <v>37.17</v>
      </c>
      <c r="CN6" s="21">
        <f t="shared" ref="CN6:CV6" si="10">IF(CN7="",NA(),CN7)</f>
        <v>37.17</v>
      </c>
      <c r="CO6" s="21">
        <f t="shared" si="10"/>
        <v>42.48</v>
      </c>
      <c r="CP6" s="21">
        <f t="shared" si="10"/>
        <v>37.17</v>
      </c>
      <c r="CQ6" s="21">
        <f t="shared" si="10"/>
        <v>36.28</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85.38</v>
      </c>
      <c r="CY6" s="21">
        <f t="shared" ref="CY6:DG6" si="11">IF(CY7="",NA(),CY7)</f>
        <v>83.25</v>
      </c>
      <c r="CZ6" s="21">
        <f t="shared" si="11"/>
        <v>83.01</v>
      </c>
      <c r="DA6" s="21">
        <f t="shared" si="11"/>
        <v>83.9</v>
      </c>
      <c r="DB6" s="21">
        <f t="shared" si="11"/>
        <v>83.74</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423211</v>
      </c>
      <c r="D7" s="23">
        <v>47</v>
      </c>
      <c r="E7" s="23">
        <v>17</v>
      </c>
      <c r="F7" s="23">
        <v>6</v>
      </c>
      <c r="G7" s="23">
        <v>0</v>
      </c>
      <c r="H7" s="23" t="s">
        <v>98</v>
      </c>
      <c r="I7" s="23" t="s">
        <v>99</v>
      </c>
      <c r="J7" s="23" t="s">
        <v>100</v>
      </c>
      <c r="K7" s="23" t="s">
        <v>101</v>
      </c>
      <c r="L7" s="23" t="s">
        <v>102</v>
      </c>
      <c r="M7" s="23" t="s">
        <v>103</v>
      </c>
      <c r="N7" s="24" t="s">
        <v>104</v>
      </c>
      <c r="O7" s="24" t="s">
        <v>105</v>
      </c>
      <c r="P7" s="24">
        <v>2.7</v>
      </c>
      <c r="Q7" s="24">
        <v>99.73</v>
      </c>
      <c r="R7" s="24">
        <v>3160</v>
      </c>
      <c r="S7" s="24">
        <v>7556</v>
      </c>
      <c r="T7" s="24">
        <v>74.290000000000006</v>
      </c>
      <c r="U7" s="24">
        <v>101.71</v>
      </c>
      <c r="V7" s="24">
        <v>203</v>
      </c>
      <c r="W7" s="24">
        <v>0.04</v>
      </c>
      <c r="X7" s="24">
        <v>5075</v>
      </c>
      <c r="Y7" s="24">
        <v>97.48</v>
      </c>
      <c r="Z7" s="24">
        <v>94.87</v>
      </c>
      <c r="AA7" s="24">
        <v>92.32</v>
      </c>
      <c r="AB7" s="24">
        <v>92.52</v>
      </c>
      <c r="AC7" s="24">
        <v>110.65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1244.4000000000001</v>
      </c>
      <c r="BG7" s="24">
        <v>1221.83</v>
      </c>
      <c r="BH7" s="24">
        <v>1174.3499999999999</v>
      </c>
      <c r="BI7" s="24">
        <v>1254.99</v>
      </c>
      <c r="BJ7" s="24">
        <v>1169.8</v>
      </c>
      <c r="BK7" s="24">
        <v>1006.65</v>
      </c>
      <c r="BL7" s="24">
        <v>998.42</v>
      </c>
      <c r="BM7" s="24">
        <v>1095.52</v>
      </c>
      <c r="BN7" s="24">
        <v>1056.55</v>
      </c>
      <c r="BO7" s="24">
        <v>1278.54</v>
      </c>
      <c r="BP7" s="24">
        <v>1078.44</v>
      </c>
      <c r="BQ7" s="24">
        <v>94.28</v>
      </c>
      <c r="BR7" s="24">
        <v>72.72</v>
      </c>
      <c r="BS7" s="24">
        <v>83.1</v>
      </c>
      <c r="BT7" s="24">
        <v>84.29</v>
      </c>
      <c r="BU7" s="24">
        <v>68.52</v>
      </c>
      <c r="BV7" s="24">
        <v>43.43</v>
      </c>
      <c r="BW7" s="24">
        <v>41.41</v>
      </c>
      <c r="BX7" s="24">
        <v>39.64</v>
      </c>
      <c r="BY7" s="24">
        <v>40</v>
      </c>
      <c r="BZ7" s="24">
        <v>38.74</v>
      </c>
      <c r="CA7" s="24">
        <v>41.91</v>
      </c>
      <c r="CB7" s="24">
        <v>174.13</v>
      </c>
      <c r="CC7" s="24">
        <v>226.03</v>
      </c>
      <c r="CD7" s="24">
        <v>201.92</v>
      </c>
      <c r="CE7" s="24">
        <v>200.31</v>
      </c>
      <c r="CF7" s="24">
        <v>247.01</v>
      </c>
      <c r="CG7" s="24">
        <v>400.44</v>
      </c>
      <c r="CH7" s="24">
        <v>417.56</v>
      </c>
      <c r="CI7" s="24">
        <v>449.72</v>
      </c>
      <c r="CJ7" s="24">
        <v>437.27</v>
      </c>
      <c r="CK7" s="24">
        <v>456.72</v>
      </c>
      <c r="CL7" s="24">
        <v>420.17</v>
      </c>
      <c r="CM7" s="24">
        <v>37.17</v>
      </c>
      <c r="CN7" s="24">
        <v>37.17</v>
      </c>
      <c r="CO7" s="24">
        <v>42.48</v>
      </c>
      <c r="CP7" s="24">
        <v>37.17</v>
      </c>
      <c r="CQ7" s="24">
        <v>36.28</v>
      </c>
      <c r="CR7" s="24">
        <v>32.229999999999997</v>
      </c>
      <c r="CS7" s="24">
        <v>32.479999999999997</v>
      </c>
      <c r="CT7" s="24">
        <v>30.19</v>
      </c>
      <c r="CU7" s="24">
        <v>28.77</v>
      </c>
      <c r="CV7" s="24">
        <v>26.22</v>
      </c>
      <c r="CW7" s="24">
        <v>29.92</v>
      </c>
      <c r="CX7" s="24">
        <v>85.38</v>
      </c>
      <c r="CY7" s="24">
        <v>83.25</v>
      </c>
      <c r="CZ7" s="24">
        <v>83.01</v>
      </c>
      <c r="DA7" s="24">
        <v>83.9</v>
      </c>
      <c r="DB7" s="24">
        <v>83.74</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2023-12-12T02:58:10Z</dcterms:created>
  <dcterms:modified xsi:type="dcterms:W3CDTF">2024-03-04T01:50:39Z</dcterms:modified>
  <cp:category/>
</cp:coreProperties>
</file>