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60121517-3A34-49C4-9069-CEB510DE4F1C}" xr6:coauthVersionLast="47" xr6:coauthVersionMax="47" xr10:uidLastSave="{00000000-0000-0000-0000-000000000000}"/>
  <workbookProtection workbookAlgorithmName="SHA-512" workbookHashValue="/dZPLouR42b2OLhXya6uZpz73zVBZxz5s9JoVUldy16U/nC/TdORcAXECEvra2D++FxRJAh/+twoF5ma4R8GLg==" workbookSaltValue="owXv3lrRVUD3+ggaUBLf4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N6" i="5"/>
  <c r="M6" i="5"/>
  <c r="AD8" i="4" s="1"/>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L10" i="4"/>
  <c r="W10" i="4"/>
  <c r="I10" i="4"/>
  <c r="B10" i="4"/>
  <c r="BB8" i="4"/>
  <c r="AL8" i="4"/>
  <c r="P8" i="4"/>
  <c r="B8" i="4"/>
</calcChain>
</file>

<file path=xl/sharedStrings.xml><?xml version="1.0" encoding="utf-8"?>
<sst xmlns="http://schemas.openxmlformats.org/spreadsheetml/2006/main" count="246" uniqueCount="119">
  <si>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</si>
  <si>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</si>
  <si>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</si>
  <si>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</si>
  <si>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</si>
  <si>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</si>
  <si>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</si>
  <si>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</si>
  <si>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</si>
  <si>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</si>
  <si>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</si>
  <si>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</si>
  <si>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</si>
  <si>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</si>
  <si>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</si>
  <si>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</si>
  <si>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</si>
  <si>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</si>
  <si>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</si>
  <si>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</si>
  <si>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</si>
  <si>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</si>
  <si>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</si>
  <si>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</si>
  <si>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</si>
  <si>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</si>
  <si>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</si>
  <si>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</si>
  <si>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</si>
  <si>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</si>
  <si>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</si>
  <si>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</si>
  <si>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</si>
  <si>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</si>
  <si>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</si>
  <si>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</si>
  <si>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</si>
  <si>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</si>
  <si>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</si>
  <si>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</si>
  <si>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</si>
  <si>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</si>
  <si>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</si>
  <si>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</si>
  <si>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</si>
  <si>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</si>
  <si>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</si>
  <si>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</si>
  <si>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</si>
  <si>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</si>
  <si>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</si>
  <si>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</si>
  <si>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</si>
  <si>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</si>
  <si>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</si>
  <si>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</si>
  <si>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</si>
  <si>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</si>
  <si>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</si>
  <si>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</si>
  <si>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</si>
  <si>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</si>
  <si>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</si>
  <si>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</si>
  <si>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</si>
  <si>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</si>
  <si>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</si>
  <si>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</si>
  <si>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</si>
  <si>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</si>
  <si>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</si>
  <si>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</si>
  <si>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</si>
  <si>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</si>
  <si>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</si>
  <si>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</si>
  <si>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</si>
  <si>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</si>
  <si>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</si>
  <si>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</si>
  <si>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</si>
  <si>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</si>
  <si>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</si>
  <si>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</si>
  <si>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</si>
  <si>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</si>
  <si>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</si>
  <si>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</si>
  <si>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</si>
  <si>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</si>
  <si>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</si>
  <si>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</si>
  <si>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</si>
  <si>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</si>
  <si>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</si>
  <si>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</si>
  <si>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</si>
  <si>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</si>
  <si>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時津町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</si>
  <si>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</si>
  <si>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</si>
  <si>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</si>
  <si>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</si>
  <si>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</si>
  <si>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</si>
  <si>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</si>
  <si>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</si>
  <si>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</si>
  <si>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</si>
  <si>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</si>
  <si>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</si>
  <si>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</si>
  <si>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</si>
  <si>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</si>
  <si>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</si>
  <si>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</si>
  <si>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</si>
  <si>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今後の浄化槽事業については、将来の普及人口の飛躍的な増加は期待できず、使用料収入の拡大は見込めない状況です。施設の老朽化による修繕等の維持管理費の増加や施設更新も生じ、支出は増加していく見込みとなっております。
　そのため、コスト削減を図り、事業の効率化に努めていく必要があると考えます。</t>
    <phoneticPr fontId="4"/>
  </si>
  <si>
    <t>　浄化槽事業については、収益的収支が赤字の状態になっており、財源不足については、一般会計からの繰入金で補塡している状況です。
　経費回収率が類似団体平均値より低くなっており、汚水処理に係る費用に対して使用料収入が不足している状態にあり、今後適正な料金収入の確保と汚水処理費の削減が必要となってきます。
　しかしながら現状では、浄化槽使用料のみの単独での値上げは困難であるため、可能な限り汚水処理費用のコスト削減に努めていきたいと考えます。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</si>
</sst>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16"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30-4636-8011-5B2295F41E0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530-4636-8011-5B2295F41E0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94.57</c:v>
                </c:pt>
                <c:pt idx="1">
                  <c:v>93.47</c:v>
                </c:pt>
                <c:pt idx="2">
                  <c:v>97.21</c:v>
                </c:pt>
                <c:pt idx="3">
                  <c:v>91.08</c:v>
                </c:pt>
                <c:pt idx="4">
                  <c:v>98.85</c:v>
                </c:pt>
              </c:numCache>
            </c:numRef>
          </c:val>
          <c:extLst>
            <c:ext xmlns:c16="http://schemas.microsoft.com/office/drawing/2014/chart" uri="{C3380CC4-5D6E-409C-BE32-E72D297353CC}">
              <c16:uniqueId val="{00000000-97D5-41B0-9694-8ADCAB5044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D5-41B0-9694-8ADCAB5044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B-47B2-9872-96DB99CC7B0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B-47B2-9872-96DB99CC7B0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F1-4F26-9DB2-AD28B272C80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F1-4F26-9DB2-AD28B272C80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33-42F6-B2A4-0558CF6A825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33-42F6-B2A4-0558CF6A825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C2F-43E5-B28F-5B7A118666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2F-43E5-B28F-5B7A118666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5C-4173-A66F-CCA2235C29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8B5C-4173-A66F-CCA2235C29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44.82</c:v>
                </c:pt>
                <c:pt idx="1">
                  <c:v>41.06</c:v>
                </c:pt>
                <c:pt idx="2">
                  <c:v>39.94</c:v>
                </c:pt>
                <c:pt idx="3">
                  <c:v>39.93</c:v>
                </c:pt>
                <c:pt idx="4">
                  <c:v>32.64</c:v>
                </c:pt>
              </c:numCache>
            </c:numRef>
          </c:val>
          <c:extLst>
            <c:ext xmlns:c16="http://schemas.microsoft.com/office/drawing/2014/chart" uri="{C3380CC4-5D6E-409C-BE32-E72D297353CC}">
              <c16:uniqueId val="{00000000-B10A-4E95-802E-20758FA1CB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62.5</c:v>
                </c:pt>
                <c:pt idx="2">
                  <c:v>60.59</c:v>
                </c:pt>
                <c:pt idx="3">
                  <c:v>60</c:v>
                </c:pt>
                <c:pt idx="4">
                  <c:v>59.01</c:v>
                </c:pt>
              </c:numCache>
            </c:numRef>
          </c:val>
          <c:smooth val="0"/>
          <c:extLst>
            <c:ext xmlns:c16="http://schemas.microsoft.com/office/drawing/2014/chart" uri="{C3380CC4-5D6E-409C-BE32-E72D297353CC}">
              <c16:uniqueId val="{00000001-B10A-4E95-802E-20758FA1CB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371.99</c:v>
                </c:pt>
                <c:pt idx="1">
                  <c:v>411.15</c:v>
                </c:pt>
                <c:pt idx="2">
                  <c:v>430.42</c:v>
                </c:pt>
                <c:pt idx="3">
                  <c:v>431.8</c:v>
                </c:pt>
                <c:pt idx="4">
                  <c:v>524.39</c:v>
                </c:pt>
              </c:numCache>
            </c:numRef>
          </c:val>
          <c:extLst>
            <c:ext xmlns:c16="http://schemas.microsoft.com/office/drawing/2014/chart" uri="{C3380CC4-5D6E-409C-BE32-E72D297353CC}">
              <c16:uniqueId val="{00000000-6FF6-4DB6-BE43-9E9F29D3DC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269.33</c:v>
                </c:pt>
                <c:pt idx="2">
                  <c:v>280.23</c:v>
                </c:pt>
                <c:pt idx="3">
                  <c:v>282.70999999999998</c:v>
                </c:pt>
                <c:pt idx="4">
                  <c:v>291.82</c:v>
                </c:pt>
              </c:numCache>
            </c:numRef>
          </c:val>
          <c:smooth val="0"/>
          <c:extLst>
            <c:ext xmlns:c16="http://schemas.microsoft.com/office/drawing/2014/chart" uri="{C3380CC4-5D6E-409C-BE32-E72D297353CC}">
              <c16:uniqueId val="{00000001-6FF6-4DB6-BE43-9E9F29D3DC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61.71</c:v>
                </c:pt>
                <c:pt idx="1">
                  <c:v>62.33</c:v>
                </c:pt>
                <c:pt idx="2">
                  <c:v>63.56</c:v>
                </c:pt>
                <c:pt idx="3">
                  <c:v>62.34</c:v>
                </c:pt>
                <c:pt idx="4">
                  <c:v>59.75</c:v>
                </c:pt>
              </c:numCache>
            </c:numRef>
          </c:val>
          <c:extLst>
            <c:ext xmlns:c16="http://schemas.microsoft.com/office/drawing/2014/chart" uri="{C3380CC4-5D6E-409C-BE32-E72D297353CC}">
              <c16:uniqueId val="{00000000-6EE2-4182-BC2F-23FB5CCBFE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59.64</c:v>
                </c:pt>
                <c:pt idx="2">
                  <c:v>58.19</c:v>
                </c:pt>
                <c:pt idx="3">
                  <c:v>56.52</c:v>
                </c:pt>
                <c:pt idx="4">
                  <c:v>88.45</c:v>
                </c:pt>
              </c:numCache>
            </c:numRef>
          </c:val>
          <c:smooth val="0"/>
          <c:extLst>
            <c:ext xmlns:c16="http://schemas.microsoft.com/office/drawing/2014/chart" uri="{C3380CC4-5D6E-409C-BE32-E72D297353CC}">
              <c16:uniqueId val="{00000001-6EE2-4182-BC2F-23FB5CCBFE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FDF-4599-B615-2E6AD3B2814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90.63</c:v>
                </c:pt>
                <c:pt idx="2">
                  <c:v>87.8</c:v>
                </c:pt>
                <c:pt idx="3">
                  <c:v>88.43</c:v>
                </c:pt>
                <c:pt idx="4">
                  <c:v>90.34</c:v>
                </c:pt>
              </c:numCache>
            </c:numRef>
          </c:val>
          <c:smooth val="0"/>
          <c:extLst>
            <c:ext xmlns:c16="http://schemas.microsoft.com/office/drawing/2014/chart" uri="{C3380CC4-5D6E-409C-BE32-E72D297353CC}">
              <c16:uniqueId val="{00000001-3FDF-4599-B615-2E6AD3B2814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時津町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29544</v>
      </c>
      <c r="AM8" s="42"/>
      <c r="AN8" s="42"/>
      <c r="AO8" s="42"/>
      <c r="AP8" s="42"/>
      <c r="AQ8" s="42"/>
      <c r="AR8" s="42"/>
      <c r="AS8" s="42"/>
      <c r="AT8" s="35">
        <f>データ!T6</f>
        <v>20.94</v>
      </c>
      <c r="AU8" s="35"/>
      <c r="AV8" s="35"/>
      <c r="AW8" s="35"/>
      <c r="AX8" s="35"/>
      <c r="AY8" s="35"/>
      <c r="AZ8" s="35"/>
      <c r="BA8" s="35"/>
      <c r="BB8" s="35">
        <f>データ!U6</f>
        <v>1410.89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2.44</v>
      </c>
      <c r="Q10" s="35"/>
      <c r="R10" s="35"/>
      <c r="S10" s="35"/>
      <c r="T10" s="35"/>
      <c r="U10" s="35"/>
      <c r="V10" s="35"/>
      <c r="W10" s="35">
        <f>データ!Q6</f>
        <v>100</v>
      </c>
      <c r="X10" s="35"/>
      <c r="Y10" s="35"/>
      <c r="Z10" s="35"/>
      <c r="AA10" s="35"/>
      <c r="AB10" s="35"/>
      <c r="AC10" s="35"/>
      <c r="AD10" s="42">
        <f>データ!R6</f>
        <v>3256</v>
      </c>
      <c r="AE10" s="42"/>
      <c r="AF10" s="42"/>
      <c r="AG10" s="42"/>
      <c r="AH10" s="42"/>
      <c r="AI10" s="42"/>
      <c r="AJ10" s="42"/>
      <c r="AK10" s="2"/>
      <c r="AL10" s="42">
        <f>データ!V6</f>
        <v>714</v>
      </c>
      <c r="AM10" s="42"/>
      <c r="AN10" s="42"/>
      <c r="AO10" s="42"/>
      <c r="AP10" s="42"/>
      <c r="AQ10" s="42"/>
      <c r="AR10" s="42"/>
      <c r="AS10" s="42"/>
      <c r="AT10" s="35">
        <f>データ!W6</f>
        <v>15.2</v>
      </c>
      <c r="AU10" s="35"/>
      <c r="AV10" s="35"/>
      <c r="AW10" s="35"/>
      <c r="AX10" s="35"/>
      <c r="AY10" s="35"/>
      <c r="AZ10" s="35"/>
      <c r="BA10" s="35"/>
      <c r="BB10" s="35">
        <f>データ!X6</f>
        <v>46.97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secvmFwTYEPL2kM3ZWySISJWdpgyKxY/86NdYoe47QejcK7WGcLLvc5KFtnWiFlBaXfsP51fkRjXh0yqthALNA==" saltValue="23ZJh5T70nTRDrlJbDZNS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423084</v>
      </c>
      <c r="D6" s="19">
        <f t="shared" si="3"/>
        <v>47</v>
      </c>
      <c r="E6" s="19">
        <f t="shared" si="3"/>
        <v>18</v>
      </c>
      <c r="F6" s="19">
        <f t="shared" si="3"/>
        <v>0</v>
      </c>
      <c r="G6" s="19">
        <f t="shared" si="3"/>
        <v>0</v>
      </c>
      <c r="H6" s="19" t="str">
        <f t="shared" si="3"/>
        <v>長崎県　時津町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2.44</v>
      </c>
      <c r="Q6" s="20">
        <f t="shared" si="3"/>
        <v>100</v>
      </c>
      <c r="R6" s="20">
        <f t="shared" si="3"/>
        <v>3256</v>
      </c>
      <c r="S6" s="20">
        <f t="shared" si="3"/>
        <v>29544</v>
      </c>
      <c r="T6" s="20">
        <f t="shared" si="3"/>
        <v>20.94</v>
      </c>
      <c r="U6" s="20">
        <f t="shared" si="3"/>
        <v>1410.89</v>
      </c>
      <c r="V6" s="20">
        <f t="shared" si="3"/>
        <v>714</v>
      </c>
      <c r="W6" s="20">
        <f t="shared" si="3"/>
        <v>15.2</v>
      </c>
      <c r="X6" s="20">
        <f t="shared" si="3"/>
        <v>46.97</v>
      </c>
      <c r="Y6" s="21">
        <f>IF(Y7="",NA(),Y7)</f>
        <v>94.57</v>
      </c>
      <c r="Z6" s="21">
        <f t="shared" ref="Z6:AH6" si="4">IF(Z7="",NA(),Z7)</f>
        <v>93.47</v>
      </c>
      <c r="AA6" s="21">
        <f t="shared" si="4"/>
        <v>97.21</v>
      </c>
      <c r="AB6" s="21">
        <f t="shared" si="4"/>
        <v>91.08</v>
      </c>
      <c r="AC6" s="21">
        <f t="shared" si="4"/>
        <v>98.85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270.57</v>
      </c>
      <c r="BM6" s="21">
        <f t="shared" si="7"/>
        <v>294.27</v>
      </c>
      <c r="BN6" s="21">
        <f t="shared" si="7"/>
        <v>294.08999999999997</v>
      </c>
      <c r="BO6" s="21">
        <f t="shared" si="7"/>
        <v>294.08999999999997</v>
      </c>
      <c r="BP6" s="20" t="str">
        <f>IF(BP7="","",IF(BP7="-","【-】","【"&amp;SUBSTITUTE(TEXT(BP7,"#,##0.00"),"-","△")&amp;"】"))</f>
        <v>【307.39】</v>
      </c>
      <c r="BQ6" s="21">
        <f>IF(BQ7="",NA(),BQ7)</f>
        <v>44.82</v>
      </c>
      <c r="BR6" s="21">
        <f t="shared" ref="BR6:BZ6" si="8">IF(BR7="",NA(),BR7)</f>
        <v>41.06</v>
      </c>
      <c r="BS6" s="21">
        <f t="shared" si="8"/>
        <v>39.94</v>
      </c>
      <c r="BT6" s="21">
        <f t="shared" si="8"/>
        <v>39.93</v>
      </c>
      <c r="BU6" s="21">
        <f t="shared" si="8"/>
        <v>32.64</v>
      </c>
      <c r="BV6" s="21">
        <f t="shared" si="8"/>
        <v>55.85</v>
      </c>
      <c r="BW6" s="21">
        <f t="shared" si="8"/>
        <v>62.5</v>
      </c>
      <c r="BX6" s="21">
        <f t="shared" si="8"/>
        <v>60.59</v>
      </c>
      <c r="BY6" s="21">
        <f t="shared" si="8"/>
        <v>60</v>
      </c>
      <c r="BZ6" s="21">
        <f t="shared" si="8"/>
        <v>59.01</v>
      </c>
      <c r="CA6" s="20" t="str">
        <f>IF(CA7="","",IF(CA7="-","【-】","【"&amp;SUBSTITUTE(TEXT(CA7,"#,##0.00"),"-","△")&amp;"】"))</f>
        <v>【57.03】</v>
      </c>
      <c r="CB6" s="21">
        <f>IF(CB7="",NA(),CB7)</f>
        <v>371.99</v>
      </c>
      <c r="CC6" s="21">
        <f t="shared" ref="CC6:CK6" si="9">IF(CC7="",NA(),CC7)</f>
        <v>411.15</v>
      </c>
      <c r="CD6" s="21">
        <f t="shared" si="9"/>
        <v>430.42</v>
      </c>
      <c r="CE6" s="21">
        <f t="shared" si="9"/>
        <v>431.8</v>
      </c>
      <c r="CF6" s="21">
        <f t="shared" si="9"/>
        <v>524.39</v>
      </c>
      <c r="CG6" s="21">
        <f t="shared" si="9"/>
        <v>287.91000000000003</v>
      </c>
      <c r="CH6" s="21">
        <f t="shared" si="9"/>
        <v>269.33</v>
      </c>
      <c r="CI6" s="21">
        <f t="shared" si="9"/>
        <v>280.23</v>
      </c>
      <c r="CJ6" s="21">
        <f t="shared" si="9"/>
        <v>282.70999999999998</v>
      </c>
      <c r="CK6" s="21">
        <f t="shared" si="9"/>
        <v>291.82</v>
      </c>
      <c r="CL6" s="20" t="str">
        <f>IF(CL7="","",IF(CL7="-","【-】","【"&amp;SUBSTITUTE(TEXT(CL7,"#,##0.00"),"-","△")&amp;"】"))</f>
        <v>【294.83】</v>
      </c>
      <c r="CM6" s="21">
        <f>IF(CM7="",NA(),CM7)</f>
        <v>61.71</v>
      </c>
      <c r="CN6" s="21">
        <f t="shared" ref="CN6:CV6" si="10">IF(CN7="",NA(),CN7)</f>
        <v>62.33</v>
      </c>
      <c r="CO6" s="21">
        <f t="shared" si="10"/>
        <v>63.56</v>
      </c>
      <c r="CP6" s="21">
        <f t="shared" si="10"/>
        <v>62.34</v>
      </c>
      <c r="CQ6" s="21">
        <f t="shared" si="10"/>
        <v>59.75</v>
      </c>
      <c r="CR6" s="21">
        <f t="shared" si="10"/>
        <v>54.93</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90.63</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423084</v>
      </c>
      <c r="D7" s="23">
        <v>47</v>
      </c>
      <c r="E7" s="23">
        <v>18</v>
      </c>
      <c r="F7" s="23">
        <v>0</v>
      </c>
      <c r="G7" s="23">
        <v>0</v>
      </c>
      <c r="H7" s="23" t="s">
        <v>98</v>
      </c>
      <c r="I7" s="23" t="s">
        <v>99</v>
      </c>
      <c r="J7" s="23" t="s">
        <v>100</v>
      </c>
      <c r="K7" s="23" t="s">
        <v>101</v>
      </c>
      <c r="L7" s="23" t="s">
        <v>102</v>
      </c>
      <c r="M7" s="23" t="s">
        <v>103</v>
      </c>
      <c r="N7" s="24" t="s">
        <v>104</v>
      </c>
      <c r="O7" s="24" t="s">
        <v>105</v>
      </c>
      <c r="P7" s="24">
        <v>2.44</v>
      </c>
      <c r="Q7" s="24">
        <v>100</v>
      </c>
      <c r="R7" s="24">
        <v>3256</v>
      </c>
      <c r="S7" s="24">
        <v>29544</v>
      </c>
      <c r="T7" s="24">
        <v>20.94</v>
      </c>
      <c r="U7" s="24">
        <v>1410.89</v>
      </c>
      <c r="V7" s="24">
        <v>714</v>
      </c>
      <c r="W7" s="24">
        <v>15.2</v>
      </c>
      <c r="X7" s="24">
        <v>46.97</v>
      </c>
      <c r="Y7" s="24">
        <v>94.57</v>
      </c>
      <c r="Z7" s="24">
        <v>93.47</v>
      </c>
      <c r="AA7" s="24">
        <v>97.21</v>
      </c>
      <c r="AB7" s="24">
        <v>91.08</v>
      </c>
      <c r="AC7" s="24">
        <v>98.85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270.57</v>
      </c>
      <c r="BM7" s="24">
        <v>294.27</v>
      </c>
      <c r="BN7" s="24">
        <v>294.08999999999997</v>
      </c>
      <c r="BO7" s="24">
        <v>294.08999999999997</v>
      </c>
      <c r="BP7" s="24">
        <v>307.39</v>
      </c>
      <c r="BQ7" s="24">
        <v>44.82</v>
      </c>
      <c r="BR7" s="24">
        <v>41.06</v>
      </c>
      <c r="BS7" s="24">
        <v>39.94</v>
      </c>
      <c r="BT7" s="24">
        <v>39.93</v>
      </c>
      <c r="BU7" s="24">
        <v>32.64</v>
      </c>
      <c r="BV7" s="24">
        <v>55.85</v>
      </c>
      <c r="BW7" s="24">
        <v>62.5</v>
      </c>
      <c r="BX7" s="24">
        <v>60.59</v>
      </c>
      <c r="BY7" s="24">
        <v>60</v>
      </c>
      <c r="BZ7" s="24">
        <v>59.01</v>
      </c>
      <c r="CA7" s="24">
        <v>57.03</v>
      </c>
      <c r="CB7" s="24">
        <v>371.99</v>
      </c>
      <c r="CC7" s="24">
        <v>411.15</v>
      </c>
      <c r="CD7" s="24">
        <v>430.42</v>
      </c>
      <c r="CE7" s="24">
        <v>431.8</v>
      </c>
      <c r="CF7" s="24">
        <v>524.39</v>
      </c>
      <c r="CG7" s="24">
        <v>287.91000000000003</v>
      </c>
      <c r="CH7" s="24">
        <v>269.33</v>
      </c>
      <c r="CI7" s="24">
        <v>280.23</v>
      </c>
      <c r="CJ7" s="24">
        <v>282.70999999999998</v>
      </c>
      <c r="CK7" s="24">
        <v>291.82</v>
      </c>
      <c r="CL7" s="24">
        <v>294.83</v>
      </c>
      <c r="CM7" s="24">
        <v>61.71</v>
      </c>
      <c r="CN7" s="24">
        <v>62.33</v>
      </c>
      <c r="CO7" s="24">
        <v>63.56</v>
      </c>
      <c r="CP7" s="24">
        <v>62.34</v>
      </c>
      <c r="CQ7" s="24">
        <v>59.75</v>
      </c>
      <c r="CR7" s="24">
        <v>54.93</v>
      </c>
      <c r="CS7" s="24">
        <v>59.64</v>
      </c>
      <c r="CT7" s="24">
        <v>58.19</v>
      </c>
      <c r="CU7" s="24">
        <v>56.52</v>
      </c>
      <c r="CV7" s="24">
        <v>88.45</v>
      </c>
      <c r="CW7" s="24">
        <v>84.27</v>
      </c>
      <c r="CX7" s="24">
        <v>100</v>
      </c>
      <c r="CY7" s="24">
        <v>100</v>
      </c>
      <c r="CZ7" s="24">
        <v>100</v>
      </c>
      <c r="DA7" s="24">
        <v>100</v>
      </c>
      <c r="DB7" s="24">
        <v>100</v>
      </c>
      <c r="DC7" s="24">
        <v>65.569999999999993</v>
      </c>
      <c r="DD7" s="24">
        <v>90.63</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2024-01-24T00:46:21Z</cp:lastPrinted>
  <dcterms:created xsi:type="dcterms:W3CDTF">2023-12-12T03:01:01Z</dcterms:created>
  <dcterms:modified xsi:type="dcterms:W3CDTF">2024-03-04T01:49:33Z</dcterms:modified>
  <cp:category/>
</cp:coreProperties>
</file>