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46F71080-0CFF-4B2F-A0CE-3978C2C2BEC5}" xr6:coauthVersionLast="47" xr6:coauthVersionMax="47" xr10:uidLastSave="{00000000-0000-0000-0000-000000000000}"/>
  <workbookProtection workbookAlgorithmName="SHA-512" workbookHashValue="lH65WqewY9JHlSLx1oE92Gey7Gpt5CtOS41eQDCRpljJOywTmuC9zpMPqFXeDToD1BoIlD4Ki317x6VZtqIPzg==" workbookSaltValue="KPF8BzuIqWLzpRT0KT70s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L10" i="4"/>
  <c r="AD10" i="4"/>
  <c r="W10" i="4"/>
  <c r="P10" i="4"/>
  <c r="B10" i="4"/>
  <c r="AT8" i="4"/>
  <c r="W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<sst xmlns="http://schemas.openxmlformats.org/spreadsheetml/2006/main" count="278" uniqueCount="117">
  <si>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</si>
  <si>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</si>
  <si>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</si>
  <si>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</si>
  <si>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</si>
  <si>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</si>
  <si>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</si>
  <si>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</si>
  <si>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</si>
  <si>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</si>
  <si>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</si>
  <si>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</si>
  <si>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</si>
  <si>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</si>
  <si>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</si>
  <si>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</si>
  <si>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</si>
  <si>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</si>
  <si>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</si>
  <si>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</si>
  <si>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</si>
  <si>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</si>
  <si>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</si>
  <si>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</si>
  <si>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</si>
  <si>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</si>
  <si>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</si>
  <si>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</si>
  <si>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</si>
  <si>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</si>
  <si>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</si>
  <si>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</si>
  <si>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</si>
  <si>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</si>
  <si>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</si>
  <si>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</si>
  <si>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</si>
  <si>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</si>
  <si>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</si>
  <si>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</si>
  <si>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</si>
  <si>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</si>
  <si>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</si>
  <si>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</si>
  <si>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</si>
  <si>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</si>
  <si>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</si>
  <si>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</si>
  <si>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</si>
  <si>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</si>
  <si>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</si>
  <si>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</si>
  <si>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</si>
  <si>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</si>
  <si>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</si>
  <si>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</si>
  <si>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</si>
  <si>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</si>
  <si>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</si>
  <si>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</si>
  <si>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</si>
  <si>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</si>
  <si>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</si>
  <si>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</si>
  <si>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</si>
  <si>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</si>
  <si>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</si>
  <si>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</si>
  <si>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</si>
  <si>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</si>
  <si>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</si>
  <si>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</si>
  <si>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</si>
  <si>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</si>
  <si>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</si>
  <si>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</si>
  <si>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</si>
  <si>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</si>
  <si>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</si>
  <si>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</si>
  <si>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</si>
  <si>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</si>
  <si>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</si>
  <si>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</si>
  <si>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</si>
  <si>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</si>
  <si>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</si>
  <si>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</si>
  <si>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</si>
  <si>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</si>
  <si>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</si>
  <si>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</si>
  <si>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</si>
  <si>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</si>
  <si>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</si>
  <si>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</si>
  <si>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</si>
  <si>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</si>
  <si>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</si>
  <si>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</si>
  <si>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</si>
  <si>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</si>
  <si>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</si>
  <si>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</si>
  <si>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</si>
  <si>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</si>
  <si>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</si>
  <si>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</si>
  <si>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</si>
  <si>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</si>
  <si>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</si>
  <si>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</si>
  <si>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</si>
  <si>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</si>
  <si>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【流動比率】100％を大きく上回っており、年々上昇傾向にある。
【企業債残高対事業規模比率】類似団体の平均と同水準であるが、今後は企業債残高が減少していくため比率は下がっていく見込みである。
【経費回収率】類似団体の平均を上回っているが、100％を下回っており、現状の使用料収入にて維持管理費などを賄えていない状況である。
【汚水処理原価】類似団体の平均を大きく下回っているが、今後も維持管理費等の費用削減に努める。
【施設利用率】及び【水洗化率】少子高齢化及び人口減少の影響から減少傾向になるものと見込まれるが、水質保全や収入増加の観点から、今後も水洗化の促進に取り組み、使用料の改定について検討する必要がある。</t>
    <rPh sb="191" eb="193">
      <t>ウワマワ</t>
    </rPh>
    <rPh sb="204" eb="206">
      <t>シタマワ</t>
    </rPh>
    <phoneticPr fontId="4"/>
  </si>
  <si>
    <t>　Ｈ18年度に供用開始し、供用開始後16年が経過しており、処理場や管渠等の耐用年数は経過していないが、電気設備等については、耐用年数を迎える時期となっている。
　今後、ストックマネジメント計画に基づき、適切な維持管理及び計画的な改修を図っていく。</t>
    <phoneticPr fontId="4"/>
  </si>
  <si>
    <t>　今後も、ストックマネジメント計画に基づき、施設の計画的な修繕、効率的な改築等を行っていく。
　また、本市が抱えている高齢化率の増加、人口減少等により、料金収入の減少が見込まれており、経営状況も厳しさを増すことが予想される。令和6年度には経営戦略を見直す予定であり、使用料改定も視野に経営健全化に向けた取り組み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</si>
</sst>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0C-46AC-BC05-F9DB64581D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c:v>0.01</c:v>
                </c:pt>
                <c:pt idx="4">
                  <c:v>0.01</c:v>
                </c:pt>
              </c:numCache>
            </c:numRef>
          </c:val>
          <c:smooth val="0"/>
          <c:extLst>
            <c:ext xmlns:c16="http://schemas.microsoft.com/office/drawing/2014/chart" uri="{C3380CC4-5D6E-409C-BE32-E72D297353CC}">
              <c16:uniqueId val="{00000001-130C-46AC-BC05-F9DB64581D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AF-42DB-BB2B-C3ED399E74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29.12</c:v>
                </c:pt>
                <c:pt idx="3">
                  <c:v>28.77</c:v>
                </c:pt>
                <c:pt idx="4">
                  <c:v>26.22</c:v>
                </c:pt>
              </c:numCache>
            </c:numRef>
          </c:val>
          <c:smooth val="0"/>
          <c:extLst>
            <c:ext xmlns:c16="http://schemas.microsoft.com/office/drawing/2014/chart" uri="{C3380CC4-5D6E-409C-BE32-E72D297353CC}">
              <c16:uniqueId val="{00000001-27AF-42DB-BB2B-C3ED399E74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48.32</c:v>
                </c:pt>
                <c:pt idx="3">
                  <c:v>50.78</c:v>
                </c:pt>
                <c:pt idx="4">
                  <c:v>53.92</c:v>
                </c:pt>
              </c:numCache>
            </c:numRef>
          </c:val>
          <c:extLst>
            <c:ext xmlns:c16="http://schemas.microsoft.com/office/drawing/2014/chart" uri="{C3380CC4-5D6E-409C-BE32-E72D297353CC}">
              <c16:uniqueId val="{00000000-6F02-4B1A-BA52-7877056C79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64.42</c:v>
                </c:pt>
                <c:pt idx="3">
                  <c:v>78.900000000000006</c:v>
                </c:pt>
                <c:pt idx="4">
                  <c:v>78.03</c:v>
                </c:pt>
              </c:numCache>
            </c:numRef>
          </c:val>
          <c:smooth val="0"/>
          <c:extLst>
            <c:ext xmlns:c16="http://schemas.microsoft.com/office/drawing/2014/chart" uri="{C3380CC4-5D6E-409C-BE32-E72D297353CC}">
              <c16:uniqueId val="{00000001-6F02-4B1A-BA52-7877056C79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169.07</c:v>
                </c:pt>
                <c:pt idx="3">
                  <c:v>150</c:v>
                </c:pt>
                <c:pt idx="4">
                  <c:v>150.87</c:v>
                </c:pt>
              </c:numCache>
            </c:numRef>
          </c:val>
          <c:extLst>
            <c:ext xmlns:c16="http://schemas.microsoft.com/office/drawing/2014/chart" uri="{C3380CC4-5D6E-409C-BE32-E72D297353CC}">
              <c16:uniqueId val="{00000000-E439-4616-AE53-E8D289F8EA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98.48</c:v>
                </c:pt>
                <c:pt idx="3">
                  <c:v>99.89</c:v>
                </c:pt>
                <c:pt idx="4">
                  <c:v>104.12</c:v>
                </c:pt>
              </c:numCache>
            </c:numRef>
          </c:val>
          <c:smooth val="0"/>
          <c:extLst>
            <c:ext xmlns:c16="http://schemas.microsoft.com/office/drawing/2014/chart" uri="{C3380CC4-5D6E-409C-BE32-E72D297353CC}">
              <c16:uniqueId val="{00000001-E439-4616-AE53-E8D289F8EA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2.82</c:v>
                </c:pt>
                <c:pt idx="3">
                  <c:v>5.63</c:v>
                </c:pt>
                <c:pt idx="4">
                  <c:v>8.4499999999999993</c:v>
                </c:pt>
              </c:numCache>
            </c:numRef>
          </c:val>
          <c:extLst>
            <c:ext xmlns:c16="http://schemas.microsoft.com/office/drawing/2014/chart" uri="{C3380CC4-5D6E-409C-BE32-E72D297353CC}">
              <c16:uniqueId val="{00000000-DE08-4EF2-87F6-EA32B57419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10.65</c:v>
                </c:pt>
                <c:pt idx="3">
                  <c:v>23.17</c:v>
                </c:pt>
                <c:pt idx="4">
                  <c:v>25.29</c:v>
                </c:pt>
              </c:numCache>
            </c:numRef>
          </c:val>
          <c:smooth val="0"/>
          <c:extLst>
            <c:ext xmlns:c16="http://schemas.microsoft.com/office/drawing/2014/chart" uri="{C3380CC4-5D6E-409C-BE32-E72D297353CC}">
              <c16:uniqueId val="{00000001-DE08-4EF2-87F6-EA32B57419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0B-4726-956F-CD47F1CA1A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F0B-4726-956F-CD47F1CA1A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1B-4FEC-8E00-F05305D3E8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121.31</c:v>
                </c:pt>
                <c:pt idx="3">
                  <c:v>163.84</c:v>
                </c:pt>
                <c:pt idx="4">
                  <c:v>176.46</c:v>
                </c:pt>
              </c:numCache>
            </c:numRef>
          </c:val>
          <c:smooth val="0"/>
          <c:extLst>
            <c:ext xmlns:c16="http://schemas.microsoft.com/office/drawing/2014/chart" uri="{C3380CC4-5D6E-409C-BE32-E72D297353CC}">
              <c16:uniqueId val="{00000001-0B1B-4FEC-8E00-F05305D3E8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101.78</c:v>
                </c:pt>
                <c:pt idx="3">
                  <c:v>171.74</c:v>
                </c:pt>
                <c:pt idx="4">
                  <c:v>237.34</c:v>
                </c:pt>
              </c:numCache>
            </c:numRef>
          </c:val>
          <c:extLst>
            <c:ext xmlns:c16="http://schemas.microsoft.com/office/drawing/2014/chart" uri="{C3380CC4-5D6E-409C-BE32-E72D297353CC}">
              <c16:uniqueId val="{00000000-7490-464E-96DB-A7366D08A5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258.14999999999998</c:v>
                </c:pt>
                <c:pt idx="3">
                  <c:v>59.66</c:v>
                </c:pt>
                <c:pt idx="4">
                  <c:v>61.64</c:v>
                </c:pt>
              </c:numCache>
            </c:numRef>
          </c:val>
          <c:smooth val="0"/>
          <c:extLst>
            <c:ext xmlns:c16="http://schemas.microsoft.com/office/drawing/2014/chart" uri="{C3380CC4-5D6E-409C-BE32-E72D297353CC}">
              <c16:uniqueId val="{00000001-7490-464E-96DB-A7366D08A5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1205.05</c:v>
                </c:pt>
                <c:pt idx="3">
                  <c:v>1133.77</c:v>
                </c:pt>
                <c:pt idx="4">
                  <c:v>1069.1099999999999</c:v>
                </c:pt>
              </c:numCache>
            </c:numRef>
          </c:val>
          <c:extLst>
            <c:ext xmlns:c16="http://schemas.microsoft.com/office/drawing/2014/chart" uri="{C3380CC4-5D6E-409C-BE32-E72D297353CC}">
              <c16:uniqueId val="{00000000-F63A-4E60-A6DE-FC39F23047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1867.86</c:v>
                </c:pt>
                <c:pt idx="3">
                  <c:v>1056.55</c:v>
                </c:pt>
                <c:pt idx="4">
                  <c:v>1278.54</c:v>
                </c:pt>
              </c:numCache>
            </c:numRef>
          </c:val>
          <c:smooth val="0"/>
          <c:extLst>
            <c:ext xmlns:c16="http://schemas.microsoft.com/office/drawing/2014/chart" uri="{C3380CC4-5D6E-409C-BE32-E72D297353CC}">
              <c16:uniqueId val="{00000001-F63A-4E60-A6DE-FC39F23047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88.48</c:v>
                </c:pt>
                <c:pt idx="3">
                  <c:v>87.99</c:v>
                </c:pt>
                <c:pt idx="4">
                  <c:v>88.2</c:v>
                </c:pt>
              </c:numCache>
            </c:numRef>
          </c:val>
          <c:extLst>
            <c:ext xmlns:c16="http://schemas.microsoft.com/office/drawing/2014/chart" uri="{C3380CC4-5D6E-409C-BE32-E72D297353CC}">
              <c16:uniqueId val="{00000000-8409-4723-B1EC-7903F0937D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46.93</c:v>
                </c:pt>
                <c:pt idx="3">
                  <c:v>40</c:v>
                </c:pt>
                <c:pt idx="4">
                  <c:v>38.74</c:v>
                </c:pt>
              </c:numCache>
            </c:numRef>
          </c:val>
          <c:smooth val="0"/>
          <c:extLst>
            <c:ext xmlns:c16="http://schemas.microsoft.com/office/drawing/2014/chart" uri="{C3380CC4-5D6E-409C-BE32-E72D297353CC}">
              <c16:uniqueId val="{00000001-8409-4723-B1EC-7903F0937D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150.02000000000001</c:v>
                </c:pt>
                <c:pt idx="3">
                  <c:v>150.06</c:v>
                </c:pt>
                <c:pt idx="4">
                  <c:v>149.97</c:v>
                </c:pt>
              </c:numCache>
            </c:numRef>
          </c:val>
          <c:extLst>
            <c:ext xmlns:c16="http://schemas.microsoft.com/office/drawing/2014/chart" uri="{C3380CC4-5D6E-409C-BE32-E72D297353CC}">
              <c16:uniqueId val="{00000000-AAC9-469B-AE0B-BE501F57BF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346.96</c:v>
                </c:pt>
                <c:pt idx="3">
                  <c:v>437.27</c:v>
                </c:pt>
                <c:pt idx="4">
                  <c:v>456.72</c:v>
                </c:pt>
              </c:numCache>
            </c:numRef>
          </c:val>
          <c:smooth val="0"/>
          <c:extLst>
            <c:ext xmlns:c16="http://schemas.microsoft.com/office/drawing/2014/chart" uri="{C3380CC4-5D6E-409C-BE32-E72D297353CC}">
              <c16:uniqueId val="{00000001-AAC9-469B-AE0B-BE501F57BF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南島原市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42556</v>
      </c>
      <c r="AM8" s="37"/>
      <c r="AN8" s="37"/>
      <c r="AO8" s="37"/>
      <c r="AP8" s="37"/>
      <c r="AQ8" s="37"/>
      <c r="AR8" s="37"/>
      <c r="AS8" s="37"/>
      <c r="AT8" s="38">
        <f>データ!T6</f>
        <v>170.13</v>
      </c>
      <c r="AU8" s="38"/>
      <c r="AV8" s="38"/>
      <c r="AW8" s="38"/>
      <c r="AX8" s="38"/>
      <c r="AY8" s="38"/>
      <c r="AZ8" s="38"/>
      <c r="BA8" s="38"/>
      <c r="BB8" s="38">
        <f>データ!U6</f>
        <v>250.14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65.510000000000005</v>
      </c>
      <c r="J10" s="38"/>
      <c r="K10" s="38"/>
      <c r="L10" s="38"/>
      <c r="M10" s="38"/>
      <c r="N10" s="38"/>
      <c r="O10" s="38"/>
      <c r="P10" s="38">
        <f>データ!P6</f>
        <v>0.76</v>
      </c>
      <c r="Q10" s="38"/>
      <c r="R10" s="38"/>
      <c r="S10" s="38"/>
      <c r="T10" s="38"/>
      <c r="U10" s="38"/>
      <c r="V10" s="38"/>
      <c r="W10" s="38">
        <f>データ!Q6</f>
        <v>83.01</v>
      </c>
      <c r="X10" s="38"/>
      <c r="Y10" s="38"/>
      <c r="Z10" s="38"/>
      <c r="AA10" s="38"/>
      <c r="AB10" s="38"/>
      <c r="AC10" s="38"/>
      <c r="AD10" s="37">
        <f>データ!R6</f>
        <v>2750</v>
      </c>
      <c r="AE10" s="37"/>
      <c r="AF10" s="37"/>
      <c r="AG10" s="37"/>
      <c r="AH10" s="37"/>
      <c r="AI10" s="37"/>
      <c r="AJ10" s="37"/>
      <c r="AK10" s="2"/>
      <c r="AL10" s="37">
        <f>データ!V6</f>
        <v>319</v>
      </c>
      <c r="AM10" s="37"/>
      <c r="AN10" s="37"/>
      <c r="AO10" s="37"/>
      <c r="AP10" s="37"/>
      <c r="AQ10" s="37"/>
      <c r="AR10" s="37"/>
      <c r="AS10" s="37"/>
      <c r="AT10" s="38">
        <f>データ!W6</f>
        <v>0.13</v>
      </c>
      <c r="AU10" s="38"/>
      <c r="AV10" s="38"/>
      <c r="AW10" s="38"/>
      <c r="AX10" s="38"/>
      <c r="AY10" s="38"/>
      <c r="AZ10" s="38"/>
      <c r="BA10" s="38"/>
      <c r="BB10" s="38">
        <f>データ!X6</f>
        <v>2453.85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TwNK83AjFfTFUJwjyznA+znmeK+N9+MBFWjH09Z06w3WsOsT6WPAB7XusAcyZnZD6A0vTGcb9mXbawEMD+B6GA==" saltValue="TOYiyuwaLJfJUGictgrU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422142</v>
      </c>
      <c r="D6" s="19">
        <f t="shared" si="3"/>
        <v>46</v>
      </c>
      <c r="E6" s="19">
        <f t="shared" si="3"/>
        <v>17</v>
      </c>
      <c r="F6" s="19">
        <f t="shared" si="3"/>
        <v>6</v>
      </c>
      <c r="G6" s="19">
        <f t="shared" si="3"/>
        <v>0</v>
      </c>
      <c r="H6" s="19" t="str">
        <f t="shared" si="3"/>
        <v>長崎県　南島原市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65.510000000000005</v>
      </c>
      <c r="P6" s="20">
        <f t="shared" si="3"/>
        <v>0.76</v>
      </c>
      <c r="Q6" s="20">
        <f t="shared" si="3"/>
        <v>83.01</v>
      </c>
      <c r="R6" s="20">
        <f t="shared" si="3"/>
        <v>2750</v>
      </c>
      <c r="S6" s="20">
        <f t="shared" si="3"/>
        <v>42556</v>
      </c>
      <c r="T6" s="20">
        <f t="shared" si="3"/>
        <v>170.13</v>
      </c>
      <c r="U6" s="20">
        <f t="shared" si="3"/>
        <v>250.14</v>
      </c>
      <c r="V6" s="20">
        <f t="shared" si="3"/>
        <v>319</v>
      </c>
      <c r="W6" s="20">
        <f t="shared" si="3"/>
        <v>0.13</v>
      </c>
      <c r="X6" s="20">
        <f t="shared" si="3"/>
        <v>2453.85</v>
      </c>
      <c r="Y6" s="21" t="str">
        <f>IF(Y7="",NA(),Y7)</f>
        <v>-</v>
      </c>
      <c r="Z6" s="21" t="str">
        <f t="shared" ref="Z6:AH6" si="4">IF(Z7="",NA(),Z7)</f>
        <v>-</v>
      </c>
      <c r="AA6" s="21">
        <f t="shared" si="4"/>
        <v>169.07</v>
      </c>
      <c r="AB6" s="21">
        <f t="shared" si="4"/>
        <v>150</v>
      </c>
      <c r="AC6" s="21">
        <f t="shared" si="4"/>
        <v>150.87</v>
      </c>
      <c r="AD6" s="21" t="str">
        <f t="shared" si="4"/>
        <v>-</v>
      </c>
      <c r="AE6" s="21" t="str">
        <f t="shared" si="4"/>
        <v>-</v>
      </c>
      <c r="AF6" s="21">
        <f t="shared" si="4"/>
        <v>98.48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121.31</v>
      </c>
      <c r="AR6" s="21">
        <f t="shared" si="5"/>
        <v>163.84</v>
      </c>
      <c r="AS6" s="21">
        <f t="shared" si="5"/>
        <v>176.46</v>
      </c>
      <c r="AT6" s="20" t="str">
        <f>IF(AT7="","",IF(AT7="-","【-】","【"&amp;SUBSTITUTE(TEXT(AT7,"#,##0.00"),"-","△")&amp;"】"))</f>
        <v>【104.91】</v>
      </c>
      <c r="AU6" s="21" t="str">
        <f>IF(AU7="",NA(),AU7)</f>
        <v>-</v>
      </c>
      <c r="AV6" s="21" t="str">
        <f t="shared" ref="AV6:BD6" si="6">IF(AV7="",NA(),AV7)</f>
        <v>-</v>
      </c>
      <c r="AW6" s="21">
        <f t="shared" si="6"/>
        <v>101.78</v>
      </c>
      <c r="AX6" s="21">
        <f t="shared" si="6"/>
        <v>171.74</v>
      </c>
      <c r="AY6" s="21">
        <f t="shared" si="6"/>
        <v>237.34</v>
      </c>
      <c r="AZ6" s="21" t="str">
        <f t="shared" si="6"/>
        <v>-</v>
      </c>
      <c r="BA6" s="21" t="str">
        <f t="shared" si="6"/>
        <v>-</v>
      </c>
      <c r="BB6" s="21">
        <f t="shared" si="6"/>
        <v>258.14999999999998</v>
      </c>
      <c r="BC6" s="21">
        <f t="shared" si="6"/>
        <v>59.66</v>
      </c>
      <c r="BD6" s="21">
        <f t="shared" si="6"/>
        <v>61.64</v>
      </c>
      <c r="BE6" s="20" t="str">
        <f>IF(BE7="","",IF(BE7="-","【-】","【"&amp;SUBSTITUTE(TEXT(BE7,"#,##0.00"),"-","△")&amp;"】"))</f>
        <v>【61.34】</v>
      </c>
      <c r="BF6" s="21" t="str">
        <f>IF(BF7="",NA(),BF7)</f>
        <v>-</v>
      </c>
      <c r="BG6" s="21" t="str">
        <f t="shared" ref="BG6:BO6" si="7">IF(BG7="",NA(),BG7)</f>
        <v>-</v>
      </c>
      <c r="BH6" s="21">
        <f t="shared" si="7"/>
        <v>1205.05</v>
      </c>
      <c r="BI6" s="21">
        <f t="shared" si="7"/>
        <v>1133.77</v>
      </c>
      <c r="BJ6" s="21">
        <f t="shared" si="7"/>
        <v>1069.1099999999999</v>
      </c>
      <c r="BK6" s="21" t="str">
        <f t="shared" si="7"/>
        <v>-</v>
      </c>
      <c r="BL6" s="21" t="str">
        <f t="shared" si="7"/>
        <v>-</v>
      </c>
      <c r="BM6" s="21">
        <f t="shared" si="7"/>
        <v>1867.86</v>
      </c>
      <c r="BN6" s="21">
        <f t="shared" si="7"/>
        <v>1056.55</v>
      </c>
      <c r="BO6" s="21">
        <f t="shared" si="7"/>
        <v>1278.54</v>
      </c>
      <c r="BP6" s="20" t="str">
        <f>IF(BP7="","",IF(BP7="-","【-】","【"&amp;SUBSTITUTE(TEXT(BP7,"#,##0.00"),"-","△")&amp;"】"))</f>
        <v>【1,078.44】</v>
      </c>
      <c r="BQ6" s="21" t="str">
        <f>IF(BQ7="",NA(),BQ7)</f>
        <v>-</v>
      </c>
      <c r="BR6" s="21" t="str">
        <f t="shared" ref="BR6:BZ6" si="8">IF(BR7="",NA(),BR7)</f>
        <v>-</v>
      </c>
      <c r="BS6" s="21">
        <f t="shared" si="8"/>
        <v>88.48</v>
      </c>
      <c r="BT6" s="21">
        <f t="shared" si="8"/>
        <v>87.99</v>
      </c>
      <c r="BU6" s="21">
        <f t="shared" si="8"/>
        <v>88.2</v>
      </c>
      <c r="BV6" s="21" t="str">
        <f t="shared" si="8"/>
        <v>-</v>
      </c>
      <c r="BW6" s="21" t="str">
        <f t="shared" si="8"/>
        <v>-</v>
      </c>
      <c r="BX6" s="21">
        <f t="shared" si="8"/>
        <v>46.93</v>
      </c>
      <c r="BY6" s="21">
        <f t="shared" si="8"/>
        <v>40</v>
      </c>
      <c r="BZ6" s="21">
        <f t="shared" si="8"/>
        <v>38.74</v>
      </c>
      <c r="CA6" s="20" t="str">
        <f>IF(CA7="","",IF(CA7="-","【-】","【"&amp;SUBSTITUTE(TEXT(CA7,"#,##0.00"),"-","△")&amp;"】"))</f>
        <v>【41.91】</v>
      </c>
      <c r="CB6" s="21" t="str">
        <f>IF(CB7="",NA(),CB7)</f>
        <v>-</v>
      </c>
      <c r="CC6" s="21" t="str">
        <f t="shared" ref="CC6:CK6" si="9">IF(CC7="",NA(),CC7)</f>
        <v>-</v>
      </c>
      <c r="CD6" s="21">
        <f t="shared" si="9"/>
        <v>150.02000000000001</v>
      </c>
      <c r="CE6" s="21">
        <f t="shared" si="9"/>
        <v>150.06</v>
      </c>
      <c r="CF6" s="21">
        <f t="shared" si="9"/>
        <v>149.97</v>
      </c>
      <c r="CG6" s="21" t="str">
        <f t="shared" si="9"/>
        <v>-</v>
      </c>
      <c r="CH6" s="21" t="str">
        <f t="shared" si="9"/>
        <v>-</v>
      </c>
      <c r="CI6" s="21">
        <f t="shared" si="9"/>
        <v>346.96</v>
      </c>
      <c r="CJ6" s="21">
        <f t="shared" si="9"/>
        <v>437.27</v>
      </c>
      <c r="CK6" s="21">
        <f t="shared" si="9"/>
        <v>456.72</v>
      </c>
      <c r="CL6" s="20" t="str">
        <f>IF(CL7="","",IF(CL7="-","【-】","【"&amp;SUBSTITUTE(TEXT(CL7,"#,##0.00"),"-","△")&amp;"】"))</f>
        <v>【420.17】</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29.12</v>
      </c>
      <c r="CU6" s="21">
        <f t="shared" si="10"/>
        <v>28.77</v>
      </c>
      <c r="CV6" s="21">
        <f t="shared" si="10"/>
        <v>26.22</v>
      </c>
      <c r="CW6" s="20" t="str">
        <f>IF(CW7="","",IF(CW7="-","【-】","【"&amp;SUBSTITUTE(TEXT(CW7,"#,##0.00"),"-","△")&amp;"】"))</f>
        <v>【29.92】</v>
      </c>
      <c r="CX6" s="21" t="str">
        <f>IF(CX7="",NA(),CX7)</f>
        <v>-</v>
      </c>
      <c r="CY6" s="21" t="str">
        <f t="shared" ref="CY6:DG6" si="11">IF(CY7="",NA(),CY7)</f>
        <v>-</v>
      </c>
      <c r="CZ6" s="21">
        <f t="shared" si="11"/>
        <v>48.32</v>
      </c>
      <c r="DA6" s="21">
        <f t="shared" si="11"/>
        <v>50.78</v>
      </c>
      <c r="DB6" s="21">
        <f t="shared" si="11"/>
        <v>53.92</v>
      </c>
      <c r="DC6" s="21" t="str">
        <f t="shared" si="11"/>
        <v>-</v>
      </c>
      <c r="DD6" s="21" t="str">
        <f t="shared" si="11"/>
        <v>-</v>
      </c>
      <c r="DE6" s="21">
        <f t="shared" si="11"/>
        <v>64.42</v>
      </c>
      <c r="DF6" s="21">
        <f t="shared" si="11"/>
        <v>78.900000000000006</v>
      </c>
      <c r="DG6" s="21">
        <f t="shared" si="11"/>
        <v>78.03</v>
      </c>
      <c r="DH6" s="20" t="str">
        <f>IF(DH7="","",IF(DH7="-","【-】","【"&amp;SUBSTITUTE(TEXT(DH7,"#,##0.00"),"-","△")&amp;"】"))</f>
        <v>【80.39】</v>
      </c>
      <c r="DI6" s="21" t="str">
        <f>IF(DI7="",NA(),DI7)</f>
        <v>-</v>
      </c>
      <c r="DJ6" s="21" t="str">
        <f t="shared" ref="DJ6:DR6" si="12">IF(DJ7="",NA(),DJ7)</f>
        <v>-</v>
      </c>
      <c r="DK6" s="21">
        <f t="shared" si="12"/>
        <v>2.82</v>
      </c>
      <c r="DL6" s="21">
        <f t="shared" si="12"/>
        <v>5.63</v>
      </c>
      <c r="DM6" s="21">
        <f t="shared" si="12"/>
        <v>8.4499999999999993</v>
      </c>
      <c r="DN6" s="21" t="str">
        <f t="shared" si="12"/>
        <v>-</v>
      </c>
      <c r="DO6" s="21" t="str">
        <f t="shared" si="12"/>
        <v>-</v>
      </c>
      <c r="DP6" s="21">
        <f t="shared" si="12"/>
        <v>10.65</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1">
        <f t="shared" si="14"/>
        <v>0.01</v>
      </c>
      <c r="EN6" s="21">
        <f t="shared" si="14"/>
        <v>0.01</v>
      </c>
      <c r="EO6" s="20" t="str">
        <f>IF(EO7="","",IF(EO7="-","【-】","【"&amp;SUBSTITUTE(TEXT(EO7,"#,##0.00"),"-","△")&amp;"】"))</f>
        <v>【0.01】</v>
      </c>
    </row>
    <row r="7" spans="1:148" s="22" customFormat="1" x14ac:dyDescent="0.15">
      <c r="A7" s="14"/>
      <c r="B7" s="23">
        <v>2022</v>
      </c>
      <c r="C7" s="23">
        <v>422142</v>
      </c>
      <c r="D7" s="23">
        <v>46</v>
      </c>
      <c r="E7" s="23">
        <v>17</v>
      </c>
      <c r="F7" s="23">
        <v>6</v>
      </c>
      <c r="G7" s="23">
        <v>0</v>
      </c>
      <c r="H7" s="23" t="s">
        <v>96</v>
      </c>
      <c r="I7" s="23" t="s">
        <v>97</v>
      </c>
      <c r="J7" s="23" t="s">
        <v>98</v>
      </c>
      <c r="K7" s="23" t="s">
        <v>99</v>
      </c>
      <c r="L7" s="23" t="s">
        <v>100</v>
      </c>
      <c r="M7" s="23" t="s">
        <v>101</v>
      </c>
      <c r="N7" s="24" t="s">
        <v>102</v>
      </c>
      <c r="O7" s="24">
        <v>65.510000000000005</v>
      </c>
      <c r="P7" s="24">
        <v>0.76</v>
      </c>
      <c r="Q7" s="24">
        <v>83.01</v>
      </c>
      <c r="R7" s="24">
        <v>2750</v>
      </c>
      <c r="S7" s="24">
        <v>42556</v>
      </c>
      <c r="T7" s="24">
        <v>170.13</v>
      </c>
      <c r="U7" s="24">
        <v>250.14</v>
      </c>
      <c r="V7" s="24">
        <v>319</v>
      </c>
      <c r="W7" s="24">
        <v>0.13</v>
      </c>
      <c r="X7" s="24">
        <v>2453.85</v>
      </c>
      <c r="Y7" s="24" t="s">
        <v>102</v>
      </c>
      <c r="Z7" s="24" t="s">
        <v>102</v>
      </c>
      <c r="AA7" s="24">
        <v>169.07</v>
      </c>
      <c r="AB7" s="24">
        <v>150</v>
      </c>
      <c r="AC7" s="24">
        <v>150.87</v>
      </c>
      <c r="AD7" s="24" t="s">
        <v>102</v>
      </c>
      <c r="AE7" s="24" t="s">
        <v>102</v>
      </c>
      <c r="AF7" s="24">
        <v>98.48</v>
      </c>
      <c r="AG7" s="24">
        <v>99.89</v>
      </c>
      <c r="AH7" s="24">
        <v>104.12</v>
      </c>
      <c r="AI7" s="24">
        <v>101.46</v>
      </c>
      <c r="AJ7" s="24" t="s">
        <v>102</v>
      </c>
      <c r="AK7" s="24" t="s">
        <v>102</v>
      </c>
      <c r="AL7" s="24">
        <v>0</v>
      </c>
      <c r="AM7" s="24">
        <v>0</v>
      </c>
      <c r="AN7" s="24">
        <v>0</v>
      </c>
      <c r="AO7" s="24" t="s">
        <v>102</v>
      </c>
      <c r="AP7" s="24" t="s">
        <v>102</v>
      </c>
      <c r="AQ7" s="24">
        <v>121.31</v>
      </c>
      <c r="AR7" s="24">
        <v>163.84</v>
      </c>
      <c r="AS7" s="24">
        <v>176.46</v>
      </c>
      <c r="AT7" s="24">
        <v>104.91</v>
      </c>
      <c r="AU7" s="24" t="s">
        <v>102</v>
      </c>
      <c r="AV7" s="24" t="s">
        <v>102</v>
      </c>
      <c r="AW7" s="24">
        <v>101.78</v>
      </c>
      <c r="AX7" s="24">
        <v>171.74</v>
      </c>
      <c r="AY7" s="24">
        <v>237.34</v>
      </c>
      <c r="AZ7" s="24" t="s">
        <v>102</v>
      </c>
      <c r="BA7" s="24" t="s">
        <v>102</v>
      </c>
      <c r="BB7" s="24">
        <v>258.14999999999998</v>
      </c>
      <c r="BC7" s="24">
        <v>59.66</v>
      </c>
      <c r="BD7" s="24">
        <v>61.64</v>
      </c>
      <c r="BE7" s="24">
        <v>61.34</v>
      </c>
      <c r="BF7" s="24" t="s">
        <v>102</v>
      </c>
      <c r="BG7" s="24" t="s">
        <v>102</v>
      </c>
      <c r="BH7" s="24">
        <v>1205.05</v>
      </c>
      <c r="BI7" s="24">
        <v>1133.77</v>
      </c>
      <c r="BJ7" s="24">
        <v>1069.1099999999999</v>
      </c>
      <c r="BK7" s="24" t="s">
        <v>102</v>
      </c>
      <c r="BL7" s="24" t="s">
        <v>102</v>
      </c>
      <c r="BM7" s="24">
        <v>1867.86</v>
      </c>
      <c r="BN7" s="24">
        <v>1056.55</v>
      </c>
      <c r="BO7" s="24">
        <v>1278.54</v>
      </c>
      <c r="BP7" s="24">
        <v>1078.44</v>
      </c>
      <c r="BQ7" s="24" t="s">
        <v>102</v>
      </c>
      <c r="BR7" s="24" t="s">
        <v>102</v>
      </c>
      <c r="BS7" s="24">
        <v>88.48</v>
      </c>
      <c r="BT7" s="24">
        <v>87.99</v>
      </c>
      <c r="BU7" s="24">
        <v>88.2</v>
      </c>
      <c r="BV7" s="24" t="s">
        <v>102</v>
      </c>
      <c r="BW7" s="24" t="s">
        <v>102</v>
      </c>
      <c r="BX7" s="24">
        <v>46.93</v>
      </c>
      <c r="BY7" s="24">
        <v>40</v>
      </c>
      <c r="BZ7" s="24">
        <v>38.74</v>
      </c>
      <c r="CA7" s="24">
        <v>41.91</v>
      </c>
      <c r="CB7" s="24" t="s">
        <v>102</v>
      </c>
      <c r="CC7" s="24" t="s">
        <v>102</v>
      </c>
      <c r="CD7" s="24">
        <v>150.02000000000001</v>
      </c>
      <c r="CE7" s="24">
        <v>150.06</v>
      </c>
      <c r="CF7" s="24">
        <v>149.97</v>
      </c>
      <c r="CG7" s="24" t="s">
        <v>102</v>
      </c>
      <c r="CH7" s="24" t="s">
        <v>102</v>
      </c>
      <c r="CI7" s="24">
        <v>346.96</v>
      </c>
      <c r="CJ7" s="24">
        <v>437.27</v>
      </c>
      <c r="CK7" s="24">
        <v>456.72</v>
      </c>
      <c r="CL7" s="24">
        <v>420.17</v>
      </c>
      <c r="CM7" s="24" t="s">
        <v>102</v>
      </c>
      <c r="CN7" s="24" t="s">
        <v>102</v>
      </c>
      <c r="CO7" s="24" t="s">
        <v>102</v>
      </c>
      <c r="CP7" s="24" t="s">
        <v>102</v>
      </c>
      <c r="CQ7" s="24" t="s">
        <v>102</v>
      </c>
      <c r="CR7" s="24" t="s">
        <v>102</v>
      </c>
      <c r="CS7" s="24" t="s">
        <v>102</v>
      </c>
      <c r="CT7" s="24">
        <v>29.12</v>
      </c>
      <c r="CU7" s="24">
        <v>28.77</v>
      </c>
      <c r="CV7" s="24">
        <v>26.22</v>
      </c>
      <c r="CW7" s="24">
        <v>29.92</v>
      </c>
      <c r="CX7" s="24" t="s">
        <v>102</v>
      </c>
      <c r="CY7" s="24" t="s">
        <v>102</v>
      </c>
      <c r="CZ7" s="24">
        <v>48.32</v>
      </c>
      <c r="DA7" s="24">
        <v>50.78</v>
      </c>
      <c r="DB7" s="24">
        <v>53.92</v>
      </c>
      <c r="DC7" s="24" t="s">
        <v>102</v>
      </c>
      <c r="DD7" s="24" t="s">
        <v>102</v>
      </c>
      <c r="DE7" s="24">
        <v>64.42</v>
      </c>
      <c r="DF7" s="24">
        <v>78.900000000000006</v>
      </c>
      <c r="DG7" s="24">
        <v>78.03</v>
      </c>
      <c r="DH7" s="24">
        <v>80.39</v>
      </c>
      <c r="DI7" s="24" t="s">
        <v>102</v>
      </c>
      <c r="DJ7" s="24" t="s">
        <v>102</v>
      </c>
      <c r="DK7" s="24">
        <v>2.82</v>
      </c>
      <c r="DL7" s="24">
        <v>5.63</v>
      </c>
      <c r="DM7" s="24">
        <v>8.4499999999999993</v>
      </c>
      <c r="DN7" s="24" t="s">
        <v>102</v>
      </c>
      <c r="DO7" s="24" t="s">
        <v>102</v>
      </c>
      <c r="DP7" s="24">
        <v>10.65</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2023-12-12T01:05:48Z</dcterms:created>
  <dcterms:modified xsi:type="dcterms:W3CDTF">2024-03-04T01:47:51Z</dcterms:modified>
  <cp:category/>
</cp:coreProperties>
</file>