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1D477639-7590-4FE4-96A8-1DE5B2EAC1AA}" xr6:coauthVersionLast="47" xr6:coauthVersionMax="47" xr10:uidLastSave="{00000000-0000-0000-0000-000000000000}"/>
  <workbookProtection workbookAlgorithmName="SHA-512" workbookHashValue="tVqsmvCjHRZQtIO0GrKWzNhHe19ovu3FBWzsXLRB/BKRjkQTvdpjx9Y/c1onnARM+IYYM8O+TJ8z36IOjZTzyA==" workbookSaltValue="bQXWbbKB/hG1OwNRRJAP1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W10" i="4"/>
  <c r="P10" i="4"/>
  <c r="I10" i="4"/>
  <c r="B10" i="4"/>
  <c r="BB8" i="4"/>
  <c r="AT8" i="4"/>
  <c r="AD8" i="4"/>
  <c r="W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<sst xmlns="http://schemas.openxmlformats.org/spreadsheetml/2006/main" count="231" uniqueCount="116">
  <si>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</si>
  <si>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</si>
  <si>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</si>
  <si>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</si>
  <si>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</si>
  <si>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</si>
  <si>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</si>
  <si>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</si>
  <si>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</si>
  <si>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</si>
  <si>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</si>
  <si>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</si>
  <si>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</si>
  <si>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</si>
  <si>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</si>
  <si>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</si>
  <si>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</si>
  <si>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</si>
  <si>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</si>
  <si>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</si>
  <si>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</si>
  <si>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</si>
  <si>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</si>
  <si>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</si>
  <si>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</si>
  <si>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</si>
  <si>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</si>
  <si>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</si>
  <si>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</si>
  <si>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</si>
  <si>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</si>
  <si>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</si>
  <si>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</si>
  <si>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</si>
  <si>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</si>
  <si>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</si>
  <si>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</si>
  <si>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</si>
  <si>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</si>
  <si>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</si>
  <si>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</si>
  <si>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</si>
  <si>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</si>
  <si>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</si>
  <si>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</si>
  <si>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</si>
  <si>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</si>
  <si>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</si>
  <si>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</si>
  <si>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</si>
  <si>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</si>
  <si>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</si>
  <si>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</si>
  <si>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</si>
  <si>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</si>
  <si>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</si>
  <si>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</si>
  <si>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</si>
  <si>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</si>
  <si>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</si>
  <si>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</si>
  <si>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</si>
  <si>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</si>
  <si>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</si>
  <si>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</si>
  <si>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</si>
  <si>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</si>
  <si>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</si>
  <si>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</si>
  <si>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</si>
  <si>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</si>
  <si>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</si>
  <si>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</si>
  <si>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</si>
  <si>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</si>
  <si>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</si>
  <si>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</si>
  <si>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</si>
  <si>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</si>
  <si>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</si>
  <si>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</si>
  <si>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</si>
  <si>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</si>
  <si>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</si>
  <si>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</si>
  <si>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</si>
  <si>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</si>
  <si>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</si>
  <si>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</si>
  <si>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</si>
  <si>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</si>
  <si>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</si>
  <si>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</si>
  <si>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</si>
  <si>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</si>
  <si>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</si>
  <si>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</si>
  <si>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</si>
  <si>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</si>
  <si>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</si>
  <si>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</si>
  <si>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</si>
  <si>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</si>
  <si>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</si>
  <si>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</si>
  <si>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</si>
  <si>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</si>
  <si>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</si>
  <si>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</si>
  <si>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</si>
  <si>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</si>
  <si>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</si>
  <si>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</si>
  <si>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事業経営を安定させるためには、計画的な事業推進による建設事業の完了と供用開始区域の拡充、全体事業の完了に合わせ、下水道接続率の更なる向上並びに維持管理経費の削減が課題となる。</t>
    <phoneticPr fontId="4"/>
  </si>
  <si>
    <t>　①有形固定資産減価償却率については、年々増加している状況である。
　②管渠老朽化率③管渠改善率については、供用開始後約１６年であり、標準耐用年数には至っていない。現時点では管渠の大規模な修繕、改良、更新等の必要性はない。
　処理場の機械設備等については、延命化のために耐用年数を経過したものから随時オーバーホール等を実施している。</t>
    <phoneticPr fontId="4"/>
  </si>
  <si>
    <t>　①経常収支比率⑤経費回収率については、100％以上を維持しているが、整備推進中であることから使用料収入が少額で一般会計からの補助金に依存している。
　②累積欠損金比率については、整備推進中であるため、現時点では使用料収入が少額であり、累積欠損金比率が高い値を示している状況である。令和元年度の累積欠損金比率については、一般会計からの繰入の見直しにより上昇している。
　③流動比率については、現在100％を下回っているが、整備完了後接続率の向上により使用料収入の増加を図り、改善を目指していく。
　⑥汚水処理原価については、資本費の財源見直しにより類似団体平均値と比較しても良好な数値となっている。
　⑦施設利用率については、整備推進中であることから、今後上昇していく見込みである。
　⑧水洗化率については、今年度の水洗化率の低下は供用開始区域拡大に伴う区域内人口の増加によるものである。今後も供用開始後の早期接続を推進し、水洗化率の向上を図る必要がある。　</t>
    <rPh sb="63" eb="66">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</si>
</sst>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1-4ADC-BDBC-0C17E1BE43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c:v>0.08</c:v>
                </c:pt>
              </c:numCache>
            </c:numRef>
          </c:val>
          <c:smooth val="0"/>
          <c:extLst>
            <c:ext xmlns:c16="http://schemas.microsoft.com/office/drawing/2014/chart" uri="{C3380CC4-5D6E-409C-BE32-E72D297353CC}">
              <c16:uniqueId val="{00000001-14F1-4ADC-BDBC-0C17E1BE43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48.27</c:v>
                </c:pt>
                <c:pt idx="1">
                  <c:v>44.45</c:v>
                </c:pt>
                <c:pt idx="2">
                  <c:v>46.55</c:v>
                </c:pt>
                <c:pt idx="3">
                  <c:v>48.91</c:v>
                </c:pt>
                <c:pt idx="4">
                  <c:v>49</c:v>
                </c:pt>
              </c:numCache>
            </c:numRef>
          </c:val>
          <c:extLst>
            <c:ext xmlns:c16="http://schemas.microsoft.com/office/drawing/2014/chart" uri="{C3380CC4-5D6E-409C-BE32-E72D297353CC}">
              <c16:uniqueId val="{00000000-C385-4C19-BD18-1F6DC8A655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48</c:v>
                </c:pt>
                <c:pt idx="4">
                  <c:v>48.95</c:v>
                </c:pt>
              </c:numCache>
            </c:numRef>
          </c:val>
          <c:smooth val="0"/>
          <c:extLst>
            <c:ext xmlns:c16="http://schemas.microsoft.com/office/drawing/2014/chart" uri="{C3380CC4-5D6E-409C-BE32-E72D297353CC}">
              <c16:uniqueId val="{00000001-C385-4C19-BD18-1F6DC8A655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71.05</c:v>
                </c:pt>
                <c:pt idx="1">
                  <c:v>73.09</c:v>
                </c:pt>
                <c:pt idx="2">
                  <c:v>71.75</c:v>
                </c:pt>
                <c:pt idx="3">
                  <c:v>75.64</c:v>
                </c:pt>
                <c:pt idx="4">
                  <c:v>75.38</c:v>
                </c:pt>
              </c:numCache>
            </c:numRef>
          </c:val>
          <c:extLst>
            <c:ext xmlns:c16="http://schemas.microsoft.com/office/drawing/2014/chart" uri="{C3380CC4-5D6E-409C-BE32-E72D297353CC}">
              <c16:uniqueId val="{00000000-49ED-4995-A97F-BDE9E6F178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56.11</c:v>
                </c:pt>
                <c:pt idx="4">
                  <c:v>81.14</c:v>
                </c:pt>
              </c:numCache>
            </c:numRef>
          </c:val>
          <c:smooth val="0"/>
          <c:extLst>
            <c:ext xmlns:c16="http://schemas.microsoft.com/office/drawing/2014/chart" uri="{C3380CC4-5D6E-409C-BE32-E72D297353CC}">
              <c16:uniqueId val="{00000001-49ED-4995-A97F-BDE9E6F178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127.4</c:v>
                </c:pt>
                <c:pt idx="1">
                  <c:v>100.61</c:v>
                </c:pt>
                <c:pt idx="2">
                  <c:v>104.66</c:v>
                </c:pt>
                <c:pt idx="3">
                  <c:v>103.49</c:v>
                </c:pt>
                <c:pt idx="4">
                  <c:v>105.32</c:v>
                </c:pt>
              </c:numCache>
            </c:numRef>
          </c:val>
          <c:extLst>
            <c:ext xmlns:c16="http://schemas.microsoft.com/office/drawing/2014/chart" uri="{C3380CC4-5D6E-409C-BE32-E72D297353CC}">
              <c16:uniqueId val="{00000000-3841-4507-B17D-328BFD3224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105.05</c:v>
                </c:pt>
                <c:pt idx="1">
                  <c:v>106.07</c:v>
                </c:pt>
                <c:pt idx="2">
                  <c:v>103.94</c:v>
                </c:pt>
                <c:pt idx="3">
                  <c:v>106.52</c:v>
                </c:pt>
                <c:pt idx="4">
                  <c:v>106.08</c:v>
                </c:pt>
              </c:numCache>
            </c:numRef>
          </c:val>
          <c:smooth val="0"/>
          <c:extLst>
            <c:ext xmlns:c16="http://schemas.microsoft.com/office/drawing/2014/chart" uri="{C3380CC4-5D6E-409C-BE32-E72D297353CC}">
              <c16:uniqueId val="{00000001-3841-4507-B17D-328BFD3224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22.53</c:v>
                </c:pt>
                <c:pt idx="1">
                  <c:v>24.31</c:v>
                </c:pt>
                <c:pt idx="2">
                  <c:v>25.91</c:v>
                </c:pt>
                <c:pt idx="3">
                  <c:v>27.65</c:v>
                </c:pt>
                <c:pt idx="4">
                  <c:v>29.33</c:v>
                </c:pt>
              </c:numCache>
            </c:numRef>
          </c:val>
          <c:extLst>
            <c:ext xmlns:c16="http://schemas.microsoft.com/office/drawing/2014/chart" uri="{C3380CC4-5D6E-409C-BE32-E72D297353CC}">
              <c16:uniqueId val="{00000000-3CD6-44F3-9B0D-110D0562E2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15.07</c:v>
                </c:pt>
                <c:pt idx="1">
                  <c:v>6.84</c:v>
                </c:pt>
                <c:pt idx="2">
                  <c:v>7.48</c:v>
                </c:pt>
                <c:pt idx="3">
                  <c:v>9.7200000000000006</c:v>
                </c:pt>
                <c:pt idx="4">
                  <c:v>16.11</c:v>
                </c:pt>
              </c:numCache>
            </c:numRef>
          </c:val>
          <c:smooth val="0"/>
          <c:extLst>
            <c:ext xmlns:c16="http://schemas.microsoft.com/office/drawing/2014/chart" uri="{C3380CC4-5D6E-409C-BE32-E72D297353CC}">
              <c16:uniqueId val="{00000001-3CD6-44F3-9B0D-110D0562E2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DB-4890-B272-2650A1AFC6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0.17</c:v>
                </c:pt>
              </c:numCache>
            </c:numRef>
          </c:val>
          <c:smooth val="0"/>
          <c:extLst>
            <c:ext xmlns:c16="http://schemas.microsoft.com/office/drawing/2014/chart" uri="{C3380CC4-5D6E-409C-BE32-E72D297353CC}">
              <c16:uniqueId val="{00000001-FEDB-4890-B272-2650A1AFC6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468.62</c:v>
                </c:pt>
                <c:pt idx="1">
                  <c:v>826.47</c:v>
                </c:pt>
                <c:pt idx="2">
                  <c:v>806.25</c:v>
                </c:pt>
                <c:pt idx="3">
                  <c:v>747.08</c:v>
                </c:pt>
                <c:pt idx="4">
                  <c:v>721.7</c:v>
                </c:pt>
              </c:numCache>
            </c:numRef>
          </c:val>
          <c:extLst>
            <c:ext xmlns:c16="http://schemas.microsoft.com/office/drawing/2014/chart" uri="{C3380CC4-5D6E-409C-BE32-E72D297353CC}">
              <c16:uniqueId val="{00000000-60CE-4509-83E2-096B00553E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100.62</c:v>
                </c:pt>
                <c:pt idx="1">
                  <c:v>60.98</c:v>
                </c:pt>
                <c:pt idx="2">
                  <c:v>43.16</c:v>
                </c:pt>
                <c:pt idx="3">
                  <c:v>52.51</c:v>
                </c:pt>
                <c:pt idx="4">
                  <c:v>29.34</c:v>
                </c:pt>
              </c:numCache>
            </c:numRef>
          </c:val>
          <c:smooth val="0"/>
          <c:extLst>
            <c:ext xmlns:c16="http://schemas.microsoft.com/office/drawing/2014/chart" uri="{C3380CC4-5D6E-409C-BE32-E72D297353CC}">
              <c16:uniqueId val="{00000001-60CE-4509-83E2-096B00553E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58.13</c:v>
                </c:pt>
                <c:pt idx="1">
                  <c:v>74.03</c:v>
                </c:pt>
                <c:pt idx="2">
                  <c:v>70.540000000000006</c:v>
                </c:pt>
                <c:pt idx="3">
                  <c:v>72.63</c:v>
                </c:pt>
                <c:pt idx="4">
                  <c:v>75.430000000000007</c:v>
                </c:pt>
              </c:numCache>
            </c:numRef>
          </c:val>
          <c:extLst>
            <c:ext xmlns:c16="http://schemas.microsoft.com/office/drawing/2014/chart" uri="{C3380CC4-5D6E-409C-BE32-E72D297353CC}">
              <c16:uniqueId val="{00000000-7AE0-43B3-A369-9C95C423EF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64.069999999999993</c:v>
                </c:pt>
                <c:pt idx="1">
                  <c:v>62.46</c:v>
                </c:pt>
                <c:pt idx="2">
                  <c:v>52.04</c:v>
                </c:pt>
                <c:pt idx="3">
                  <c:v>72.17</c:v>
                </c:pt>
                <c:pt idx="4">
                  <c:v>50.59</c:v>
                </c:pt>
              </c:numCache>
            </c:numRef>
          </c:val>
          <c:smooth val="0"/>
          <c:extLst>
            <c:ext xmlns:c16="http://schemas.microsoft.com/office/drawing/2014/chart" uri="{C3380CC4-5D6E-409C-BE32-E72D297353CC}">
              <c16:uniqueId val="{00000001-7AE0-43B3-A369-9C95C423EF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A3-45BC-97B0-EBD324C693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914.32</c:v>
                </c:pt>
                <c:pt idx="4">
                  <c:v>987.36</c:v>
                </c:pt>
              </c:numCache>
            </c:numRef>
          </c:val>
          <c:smooth val="0"/>
          <c:extLst>
            <c:ext xmlns:c16="http://schemas.microsoft.com/office/drawing/2014/chart" uri="{C3380CC4-5D6E-409C-BE32-E72D297353CC}">
              <c16:uniqueId val="{00000001-C2A3-45BC-97B0-EBD324C693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107.63</c:v>
                </c:pt>
                <c:pt idx="1">
                  <c:v>105.86</c:v>
                </c:pt>
                <c:pt idx="2">
                  <c:v>100.26</c:v>
                </c:pt>
                <c:pt idx="3">
                  <c:v>100</c:v>
                </c:pt>
                <c:pt idx="4">
                  <c:v>100</c:v>
                </c:pt>
              </c:numCache>
            </c:numRef>
          </c:val>
          <c:extLst>
            <c:ext xmlns:c16="http://schemas.microsoft.com/office/drawing/2014/chart" uri="{C3380CC4-5D6E-409C-BE32-E72D297353CC}">
              <c16:uniqueId val="{00000000-E65D-413E-AA50-18C064232A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75.599999999999994</c:v>
                </c:pt>
                <c:pt idx="4">
                  <c:v>83.55</c:v>
                </c:pt>
              </c:numCache>
            </c:numRef>
          </c:val>
          <c:smooth val="0"/>
          <c:extLst>
            <c:ext xmlns:c16="http://schemas.microsoft.com/office/drawing/2014/chart" uri="{C3380CC4-5D6E-409C-BE32-E72D297353CC}">
              <c16:uniqueId val="{00000001-E65D-413E-AA50-18C064232A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161.4</c:v>
                </c:pt>
                <c:pt idx="1">
                  <c:v>161.28</c:v>
                </c:pt>
                <c:pt idx="2">
                  <c:v>169.11</c:v>
                </c:pt>
                <c:pt idx="3">
                  <c:v>170.33</c:v>
                </c:pt>
                <c:pt idx="4">
                  <c:v>170.06</c:v>
                </c:pt>
              </c:numCache>
            </c:numRef>
          </c:val>
          <c:extLst>
            <c:ext xmlns:c16="http://schemas.microsoft.com/office/drawing/2014/chart" uri="{C3380CC4-5D6E-409C-BE32-E72D297353CC}">
              <c16:uniqueId val="{00000000-BBF5-495C-A0DB-6374BCA3B5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211.98</c:v>
                </c:pt>
                <c:pt idx="4">
                  <c:v>185.98</c:v>
                </c:pt>
              </c:numCache>
            </c:numRef>
          </c:val>
          <c:smooth val="0"/>
          <c:extLst>
            <c:ext xmlns:c16="http://schemas.microsoft.com/office/drawing/2014/chart" uri="{C3380CC4-5D6E-409C-BE32-E72D297353CC}">
              <c16:uniqueId val="{00000001-BBF5-495C-A0DB-6374BCA3B5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松浦市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21369</v>
      </c>
      <c r="AM8" s="46"/>
      <c r="AN8" s="46"/>
      <c r="AO8" s="46"/>
      <c r="AP8" s="46"/>
      <c r="AQ8" s="46"/>
      <c r="AR8" s="46"/>
      <c r="AS8" s="46"/>
      <c r="AT8" s="45">
        <f>データ!T6</f>
        <v>130.55000000000001</v>
      </c>
      <c r="AU8" s="45"/>
      <c r="AV8" s="45"/>
      <c r="AW8" s="45"/>
      <c r="AX8" s="45"/>
      <c r="AY8" s="45"/>
      <c r="AZ8" s="45"/>
      <c r="BA8" s="45"/>
      <c r="BB8" s="45">
        <f>データ!U6</f>
        <v>163.68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55.12</v>
      </c>
      <c r="J10" s="45"/>
      <c r="K10" s="45"/>
      <c r="L10" s="45"/>
      <c r="M10" s="45"/>
      <c r="N10" s="45"/>
      <c r="O10" s="45"/>
      <c r="P10" s="45">
        <f>データ!P6</f>
        <v>24.52</v>
      </c>
      <c r="Q10" s="45"/>
      <c r="R10" s="45"/>
      <c r="S10" s="45"/>
      <c r="T10" s="45"/>
      <c r="U10" s="45"/>
      <c r="V10" s="45"/>
      <c r="W10" s="45">
        <f>データ!Q6</f>
        <v>103.95</v>
      </c>
      <c r="X10" s="45"/>
      <c r="Y10" s="45"/>
      <c r="Z10" s="45"/>
      <c r="AA10" s="45"/>
      <c r="AB10" s="45"/>
      <c r="AC10" s="45"/>
      <c r="AD10" s="46">
        <f>データ!R6</f>
        <v>3410</v>
      </c>
      <c r="AE10" s="46"/>
      <c r="AF10" s="46"/>
      <c r="AG10" s="46"/>
      <c r="AH10" s="46"/>
      <c r="AI10" s="46"/>
      <c r="AJ10" s="46"/>
      <c r="AK10" s="2"/>
      <c r="AL10" s="46">
        <f>データ!V6</f>
        <v>5194</v>
      </c>
      <c r="AM10" s="46"/>
      <c r="AN10" s="46"/>
      <c r="AO10" s="46"/>
      <c r="AP10" s="46"/>
      <c r="AQ10" s="46"/>
      <c r="AR10" s="46"/>
      <c r="AS10" s="46"/>
      <c r="AT10" s="45">
        <f>データ!W6</f>
        <v>2.0499999999999998</v>
      </c>
      <c r="AU10" s="45"/>
      <c r="AV10" s="45"/>
      <c r="AW10" s="45"/>
      <c r="AX10" s="45"/>
      <c r="AY10" s="45"/>
      <c r="AZ10" s="45"/>
      <c r="BA10" s="45"/>
      <c r="BB10" s="45">
        <f>データ!X6</f>
        <v>2533.66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wzkLhGuFLHl8eIPdxU5hjXhds9EiEbYTIB4ytzSo5CefhJy037kploq8QjkXEWjzdMNTbfv66/T5b328BF8UA==" saltValue="QYpIEWQzhf9bdL+/CHxF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422088</v>
      </c>
      <c r="D6" s="19">
        <f t="shared" si="3"/>
        <v>46</v>
      </c>
      <c r="E6" s="19">
        <f t="shared" si="3"/>
        <v>17</v>
      </c>
      <c r="F6" s="19">
        <f t="shared" si="3"/>
        <v>1</v>
      </c>
      <c r="G6" s="19">
        <f t="shared" si="3"/>
        <v>0</v>
      </c>
      <c r="H6" s="19" t="str">
        <f t="shared" si="3"/>
        <v>長崎県　松浦市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55.12</v>
      </c>
      <c r="P6" s="20">
        <f t="shared" si="3"/>
        <v>24.52</v>
      </c>
      <c r="Q6" s="20">
        <f t="shared" si="3"/>
        <v>103.95</v>
      </c>
      <c r="R6" s="20">
        <f t="shared" si="3"/>
        <v>3410</v>
      </c>
      <c r="S6" s="20">
        <f t="shared" si="3"/>
        <v>21369</v>
      </c>
      <c r="T6" s="20">
        <f t="shared" si="3"/>
        <v>130.55000000000001</v>
      </c>
      <c r="U6" s="20">
        <f t="shared" si="3"/>
        <v>163.68</v>
      </c>
      <c r="V6" s="20">
        <f t="shared" si="3"/>
        <v>5194</v>
      </c>
      <c r="W6" s="20">
        <f t="shared" si="3"/>
        <v>2.0499999999999998</v>
      </c>
      <c r="X6" s="20">
        <f t="shared" si="3"/>
        <v>2533.66</v>
      </c>
      <c r="Y6" s="21">
        <f>IF(Y7="",NA(),Y7)</f>
        <v>127.4</v>
      </c>
      <c r="Z6" s="21">
        <f t="shared" ref="Z6:AH6" si="4">IF(Z7="",NA(),Z7)</f>
        <v>100.61</v>
      </c>
      <c r="AA6" s="21">
        <f t="shared" si="4"/>
        <v>104.66</v>
      </c>
      <c r="AB6" s="21">
        <f t="shared" si="4"/>
        <v>103.49</v>
      </c>
      <c r="AC6" s="21">
        <f t="shared" si="4"/>
        <v>105.32</v>
      </c>
      <c r="AD6" s="21">
        <f t="shared" si="4"/>
        <v>105.05</v>
      </c>
      <c r="AE6" s="21">
        <f t="shared" si="4"/>
        <v>106.07</v>
      </c>
      <c r="AF6" s="21">
        <f t="shared" si="4"/>
        <v>103.94</v>
      </c>
      <c r="AG6" s="21">
        <f t="shared" si="4"/>
        <v>106.52</v>
      </c>
      <c r="AH6" s="21">
        <f t="shared" si="4"/>
        <v>106.08</v>
      </c>
      <c r="AI6" s="20" t="str">
        <f>IF(AI7="","",IF(AI7="-","【-】","【"&amp;SUBSTITUTE(TEXT(AI7,"#,##0.00"),"-","△")&amp;"】"))</f>
        <v>【106.11】</v>
      </c>
      <c r="AJ6" s="21">
        <f>IF(AJ7="",NA(),AJ7)</f>
        <v>468.62</v>
      </c>
      <c r="AK6" s="21">
        <f t="shared" ref="AK6:AS6" si="5">IF(AK7="",NA(),AK7)</f>
        <v>826.47</v>
      </c>
      <c r="AL6" s="21">
        <f t="shared" si="5"/>
        <v>806.25</v>
      </c>
      <c r="AM6" s="21">
        <f t="shared" si="5"/>
        <v>747.08</v>
      </c>
      <c r="AN6" s="21">
        <f t="shared" si="5"/>
        <v>721.7</v>
      </c>
      <c r="AO6" s="21">
        <f t="shared" si="5"/>
        <v>100.62</v>
      </c>
      <c r="AP6" s="21">
        <f t="shared" si="5"/>
        <v>60.98</v>
      </c>
      <c r="AQ6" s="21">
        <f t="shared" si="5"/>
        <v>43.16</v>
      </c>
      <c r="AR6" s="21">
        <f t="shared" si="5"/>
        <v>52.51</v>
      </c>
      <c r="AS6" s="21">
        <f t="shared" si="5"/>
        <v>29.34</v>
      </c>
      <c r="AT6" s="20" t="str">
        <f>IF(AT7="","",IF(AT7="-","【-】","【"&amp;SUBSTITUTE(TEXT(AT7,"#,##0.00"),"-","△")&amp;"】"))</f>
        <v>【3.15】</v>
      </c>
      <c r="AU6" s="21">
        <f>IF(AU7="",NA(),AU7)</f>
        <v>58.13</v>
      </c>
      <c r="AV6" s="21">
        <f t="shared" ref="AV6:BD6" si="6">IF(AV7="",NA(),AV7)</f>
        <v>74.03</v>
      </c>
      <c r="AW6" s="21">
        <f t="shared" si="6"/>
        <v>70.540000000000006</v>
      </c>
      <c r="AX6" s="21">
        <f t="shared" si="6"/>
        <v>72.63</v>
      </c>
      <c r="AY6" s="21">
        <f t="shared" si="6"/>
        <v>75.430000000000007</v>
      </c>
      <c r="AZ6" s="21">
        <f t="shared" si="6"/>
        <v>64.069999999999993</v>
      </c>
      <c r="BA6" s="21">
        <f t="shared" si="6"/>
        <v>62.46</v>
      </c>
      <c r="BB6" s="21">
        <f t="shared" si="6"/>
        <v>52.04</v>
      </c>
      <c r="BC6" s="21">
        <f t="shared" si="6"/>
        <v>72.17</v>
      </c>
      <c r="BD6" s="21">
        <f t="shared" si="6"/>
        <v>50.59</v>
      </c>
      <c r="BE6" s="20" t="str">
        <f>IF(BE7="","",IF(BE7="-","【-】","【"&amp;SUBSTITUTE(TEXT(BE7,"#,##0.00"),"-","△")&amp;"】"))</f>
        <v>【73.44】</v>
      </c>
      <c r="BF6" s="20">
        <f>IF(BF7="",NA(),BF7)</f>
        <v>0</v>
      </c>
      <c r="BG6" s="20">
        <f t="shared" ref="BG6:BO6" si="7">IF(BG7="",NA(),BG7)</f>
        <v>0</v>
      </c>
      <c r="BH6" s="20">
        <f t="shared" si="7"/>
        <v>0</v>
      </c>
      <c r="BI6" s="20">
        <f t="shared" si="7"/>
        <v>0</v>
      </c>
      <c r="BJ6" s="20">
        <f t="shared" si="7"/>
        <v>0</v>
      </c>
      <c r="BK6" s="21">
        <f t="shared" si="7"/>
        <v>722.53</v>
      </c>
      <c r="BL6" s="21">
        <f t="shared" si="7"/>
        <v>933.3</v>
      </c>
      <c r="BM6" s="21">
        <f t="shared" si="7"/>
        <v>1575.64</v>
      </c>
      <c r="BN6" s="21">
        <f t="shared" si="7"/>
        <v>914.32</v>
      </c>
      <c r="BO6" s="21">
        <f t="shared" si="7"/>
        <v>987.36</v>
      </c>
      <c r="BP6" s="20" t="str">
        <f>IF(BP7="","",IF(BP7="-","【-】","【"&amp;SUBSTITUTE(TEXT(BP7,"#,##0.00"),"-","△")&amp;"】"))</f>
        <v>【652.82】</v>
      </c>
      <c r="BQ6" s="21">
        <f>IF(BQ7="",NA(),BQ7)</f>
        <v>107.63</v>
      </c>
      <c r="BR6" s="21">
        <f t="shared" ref="BR6:BZ6" si="8">IF(BR7="",NA(),BR7)</f>
        <v>105.86</v>
      </c>
      <c r="BS6" s="21">
        <f t="shared" si="8"/>
        <v>100.26</v>
      </c>
      <c r="BT6" s="21">
        <f t="shared" si="8"/>
        <v>100</v>
      </c>
      <c r="BU6" s="21">
        <f t="shared" si="8"/>
        <v>100</v>
      </c>
      <c r="BV6" s="21">
        <f t="shared" si="8"/>
        <v>74.61</v>
      </c>
      <c r="BW6" s="21">
        <f t="shared" si="8"/>
        <v>77.510000000000005</v>
      </c>
      <c r="BX6" s="21">
        <f t="shared" si="8"/>
        <v>73.209999999999994</v>
      </c>
      <c r="BY6" s="21">
        <f t="shared" si="8"/>
        <v>75.599999999999994</v>
      </c>
      <c r="BZ6" s="21">
        <f t="shared" si="8"/>
        <v>83.55</v>
      </c>
      <c r="CA6" s="20" t="str">
        <f>IF(CA7="","",IF(CA7="-","【-】","【"&amp;SUBSTITUTE(TEXT(CA7,"#,##0.00"),"-","△")&amp;"】"))</f>
        <v>【97.61】</v>
      </c>
      <c r="CB6" s="21">
        <f>IF(CB7="",NA(),CB7)</f>
        <v>161.4</v>
      </c>
      <c r="CC6" s="21">
        <f t="shared" ref="CC6:CK6" si="9">IF(CC7="",NA(),CC7)</f>
        <v>161.28</v>
      </c>
      <c r="CD6" s="21">
        <f t="shared" si="9"/>
        <v>169.11</v>
      </c>
      <c r="CE6" s="21">
        <f t="shared" si="9"/>
        <v>170.33</v>
      </c>
      <c r="CF6" s="21">
        <f t="shared" si="9"/>
        <v>170.06</v>
      </c>
      <c r="CG6" s="21">
        <f t="shared" si="9"/>
        <v>233.5</v>
      </c>
      <c r="CH6" s="21">
        <f t="shared" si="9"/>
        <v>221.95</v>
      </c>
      <c r="CI6" s="21">
        <f t="shared" si="9"/>
        <v>229.52</v>
      </c>
      <c r="CJ6" s="21">
        <f t="shared" si="9"/>
        <v>211.98</v>
      </c>
      <c r="CK6" s="21">
        <f t="shared" si="9"/>
        <v>185.98</v>
      </c>
      <c r="CL6" s="20" t="str">
        <f>IF(CL7="","",IF(CL7="-","【-】","【"&amp;SUBSTITUTE(TEXT(CL7,"#,##0.00"),"-","△")&amp;"】"))</f>
        <v>【138.29】</v>
      </c>
      <c r="CM6" s="21">
        <f>IF(CM7="",NA(),CM7)</f>
        <v>48.27</v>
      </c>
      <c r="CN6" s="21">
        <f t="shared" ref="CN6:CV6" si="10">IF(CN7="",NA(),CN7)</f>
        <v>44.45</v>
      </c>
      <c r="CO6" s="21">
        <f t="shared" si="10"/>
        <v>46.55</v>
      </c>
      <c r="CP6" s="21">
        <f t="shared" si="10"/>
        <v>48.91</v>
      </c>
      <c r="CQ6" s="21">
        <f t="shared" si="10"/>
        <v>49</v>
      </c>
      <c r="CR6" s="21">
        <f t="shared" si="10"/>
        <v>45.44</v>
      </c>
      <c r="CS6" s="21">
        <f t="shared" si="10"/>
        <v>47.28</v>
      </c>
      <c r="CT6" s="21">
        <f t="shared" si="10"/>
        <v>44.83</v>
      </c>
      <c r="CU6" s="21">
        <f t="shared" si="10"/>
        <v>48</v>
      </c>
      <c r="CV6" s="21">
        <f t="shared" si="10"/>
        <v>48.95</v>
      </c>
      <c r="CW6" s="20" t="str">
        <f>IF(CW7="","",IF(CW7="-","【-】","【"&amp;SUBSTITUTE(TEXT(CW7,"#,##0.00"),"-","△")&amp;"】"))</f>
        <v>【59.10】</v>
      </c>
      <c r="CX6" s="21">
        <f>IF(CX7="",NA(),CX7)</f>
        <v>71.05</v>
      </c>
      <c r="CY6" s="21">
        <f t="shared" ref="CY6:DG6" si="11">IF(CY7="",NA(),CY7)</f>
        <v>73.09</v>
      </c>
      <c r="CZ6" s="21">
        <f t="shared" si="11"/>
        <v>71.75</v>
      </c>
      <c r="DA6" s="21">
        <f t="shared" si="11"/>
        <v>75.64</v>
      </c>
      <c r="DB6" s="21">
        <f t="shared" si="11"/>
        <v>75.38</v>
      </c>
      <c r="DC6" s="21">
        <f t="shared" si="11"/>
        <v>65.97</v>
      </c>
      <c r="DD6" s="21">
        <f t="shared" si="11"/>
        <v>64.7</v>
      </c>
      <c r="DE6" s="21">
        <f t="shared" si="11"/>
        <v>60.57</v>
      </c>
      <c r="DF6" s="21">
        <f t="shared" si="11"/>
        <v>56.11</v>
      </c>
      <c r="DG6" s="21">
        <f t="shared" si="11"/>
        <v>81.14</v>
      </c>
      <c r="DH6" s="20" t="str">
        <f>IF(DH7="","",IF(DH7="-","【-】","【"&amp;SUBSTITUTE(TEXT(DH7,"#,##0.00"),"-","△")&amp;"】"))</f>
        <v>【95.82】</v>
      </c>
      <c r="DI6" s="21">
        <f>IF(DI7="",NA(),DI7)</f>
        <v>22.53</v>
      </c>
      <c r="DJ6" s="21">
        <f t="shared" ref="DJ6:DR6" si="12">IF(DJ7="",NA(),DJ7)</f>
        <v>24.31</v>
      </c>
      <c r="DK6" s="21">
        <f t="shared" si="12"/>
        <v>25.91</v>
      </c>
      <c r="DL6" s="21">
        <f t="shared" si="12"/>
        <v>27.65</v>
      </c>
      <c r="DM6" s="21">
        <f t="shared" si="12"/>
        <v>29.33</v>
      </c>
      <c r="DN6" s="21">
        <f t="shared" si="12"/>
        <v>15.07</v>
      </c>
      <c r="DO6" s="21">
        <f t="shared" si="12"/>
        <v>6.84</v>
      </c>
      <c r="DP6" s="21">
        <f t="shared" si="12"/>
        <v>7.48</v>
      </c>
      <c r="DQ6" s="21">
        <f t="shared" si="12"/>
        <v>9.7200000000000006</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0">
        <f t="shared" si="14"/>
        <v>0</v>
      </c>
      <c r="EN6" s="21">
        <f t="shared" si="14"/>
        <v>0.08</v>
      </c>
      <c r="EO6" s="20" t="str">
        <f>IF(EO7="","",IF(EO7="-","【-】","【"&amp;SUBSTITUTE(TEXT(EO7,"#,##0.00"),"-","△")&amp;"】"))</f>
        <v>【0.23】</v>
      </c>
    </row>
    <row r="7" spans="1:148" s="22" customFormat="1" x14ac:dyDescent="0.15">
      <c r="A7" s="14"/>
      <c r="B7" s="23">
        <v>2022</v>
      </c>
      <c r="C7" s="23">
        <v>422088</v>
      </c>
      <c r="D7" s="23">
        <v>46</v>
      </c>
      <c r="E7" s="23">
        <v>17</v>
      </c>
      <c r="F7" s="23">
        <v>1</v>
      </c>
      <c r="G7" s="23">
        <v>0</v>
      </c>
      <c r="H7" s="23" t="s">
        <v>96</v>
      </c>
      <c r="I7" s="23" t="s">
        <v>97</v>
      </c>
      <c r="J7" s="23" t="s">
        <v>98</v>
      </c>
      <c r="K7" s="23" t="s">
        <v>99</v>
      </c>
      <c r="L7" s="23" t="s">
        <v>100</v>
      </c>
      <c r="M7" s="23" t="s">
        <v>101</v>
      </c>
      <c r="N7" s="24" t="s">
        <v>102</v>
      </c>
      <c r="O7" s="24">
        <v>55.12</v>
      </c>
      <c r="P7" s="24">
        <v>24.52</v>
      </c>
      <c r="Q7" s="24">
        <v>103.95</v>
      </c>
      <c r="R7" s="24">
        <v>3410</v>
      </c>
      <c r="S7" s="24">
        <v>21369</v>
      </c>
      <c r="T7" s="24">
        <v>130.55000000000001</v>
      </c>
      <c r="U7" s="24">
        <v>163.68</v>
      </c>
      <c r="V7" s="24">
        <v>5194</v>
      </c>
      <c r="W7" s="24">
        <v>2.0499999999999998</v>
      </c>
      <c r="X7" s="24">
        <v>2533.66</v>
      </c>
      <c r="Y7" s="24">
        <v>127.4</v>
      </c>
      <c r="Z7" s="24">
        <v>100.61</v>
      </c>
      <c r="AA7" s="24">
        <v>104.66</v>
      </c>
      <c r="AB7" s="24">
        <v>103.49</v>
      </c>
      <c r="AC7" s="24">
        <v>105.32</v>
      </c>
      <c r="AD7" s="24">
        <v>105.05</v>
      </c>
      <c r="AE7" s="24">
        <v>106.07</v>
      </c>
      <c r="AF7" s="24">
        <v>103.94</v>
      </c>
      <c r="AG7" s="24">
        <v>106.52</v>
      </c>
      <c r="AH7" s="24">
        <v>106.08</v>
      </c>
      <c r="AI7" s="24">
        <v>106.11</v>
      </c>
      <c r="AJ7" s="24">
        <v>468.62</v>
      </c>
      <c r="AK7" s="24">
        <v>826.47</v>
      </c>
      <c r="AL7" s="24">
        <v>806.25</v>
      </c>
      <c r="AM7" s="24">
        <v>747.08</v>
      </c>
      <c r="AN7" s="24">
        <v>721.7</v>
      </c>
      <c r="AO7" s="24">
        <v>100.62</v>
      </c>
      <c r="AP7" s="24">
        <v>60.98</v>
      </c>
      <c r="AQ7" s="24">
        <v>43.16</v>
      </c>
      <c r="AR7" s="24">
        <v>52.51</v>
      </c>
      <c r="AS7" s="24">
        <v>29.34</v>
      </c>
      <c r="AT7" s="24">
        <v>3.15</v>
      </c>
      <c r="AU7" s="24">
        <v>58.13</v>
      </c>
      <c r="AV7" s="24">
        <v>74.03</v>
      </c>
      <c r="AW7" s="24">
        <v>70.540000000000006</v>
      </c>
      <c r="AX7" s="24">
        <v>72.63</v>
      </c>
      <c r="AY7" s="24">
        <v>75.430000000000007</v>
      </c>
      <c r="AZ7" s="24">
        <v>64.069999999999993</v>
      </c>
      <c r="BA7" s="24">
        <v>62.46</v>
      </c>
      <c r="BB7" s="24">
        <v>52.04</v>
      </c>
      <c r="BC7" s="24">
        <v>72.17</v>
      </c>
      <c r="BD7" s="24">
        <v>50.59</v>
      </c>
      <c r="BE7" s="24">
        <v>73.44</v>
      </c>
      <c r="BF7" s="24">
        <v>0</v>
      </c>
      <c r="BG7" s="24">
        <v>0</v>
      </c>
      <c r="BH7" s="24">
        <v>0</v>
      </c>
      <c r="BI7" s="24">
        <v>0</v>
      </c>
      <c r="BJ7" s="24">
        <v>0</v>
      </c>
      <c r="BK7" s="24">
        <v>722.53</v>
      </c>
      <c r="BL7" s="24">
        <v>933.3</v>
      </c>
      <c r="BM7" s="24">
        <v>1575.64</v>
      </c>
      <c r="BN7" s="24">
        <v>914.32</v>
      </c>
      <c r="BO7" s="24">
        <v>987.36</v>
      </c>
      <c r="BP7" s="24">
        <v>652.82000000000005</v>
      </c>
      <c r="BQ7" s="24">
        <v>107.63</v>
      </c>
      <c r="BR7" s="24">
        <v>105.86</v>
      </c>
      <c r="BS7" s="24">
        <v>100.26</v>
      </c>
      <c r="BT7" s="24">
        <v>100</v>
      </c>
      <c r="BU7" s="24">
        <v>100</v>
      </c>
      <c r="BV7" s="24">
        <v>74.61</v>
      </c>
      <c r="BW7" s="24">
        <v>77.510000000000005</v>
      </c>
      <c r="BX7" s="24">
        <v>73.209999999999994</v>
      </c>
      <c r="BY7" s="24">
        <v>75.599999999999994</v>
      </c>
      <c r="BZ7" s="24">
        <v>83.55</v>
      </c>
      <c r="CA7" s="24">
        <v>97.61</v>
      </c>
      <c r="CB7" s="24">
        <v>161.4</v>
      </c>
      <c r="CC7" s="24">
        <v>161.28</v>
      </c>
      <c r="CD7" s="24">
        <v>169.11</v>
      </c>
      <c r="CE7" s="24">
        <v>170.33</v>
      </c>
      <c r="CF7" s="24">
        <v>170.06</v>
      </c>
      <c r="CG7" s="24">
        <v>233.5</v>
      </c>
      <c r="CH7" s="24">
        <v>221.95</v>
      </c>
      <c r="CI7" s="24">
        <v>229.52</v>
      </c>
      <c r="CJ7" s="24">
        <v>211.98</v>
      </c>
      <c r="CK7" s="24">
        <v>185.98</v>
      </c>
      <c r="CL7" s="24">
        <v>138.29</v>
      </c>
      <c r="CM7" s="24">
        <v>48.27</v>
      </c>
      <c r="CN7" s="24">
        <v>44.45</v>
      </c>
      <c r="CO7" s="24">
        <v>46.55</v>
      </c>
      <c r="CP7" s="24">
        <v>48.91</v>
      </c>
      <c r="CQ7" s="24">
        <v>49</v>
      </c>
      <c r="CR7" s="24">
        <v>45.44</v>
      </c>
      <c r="CS7" s="24">
        <v>47.28</v>
      </c>
      <c r="CT7" s="24">
        <v>44.83</v>
      </c>
      <c r="CU7" s="24">
        <v>48</v>
      </c>
      <c r="CV7" s="24">
        <v>48.95</v>
      </c>
      <c r="CW7" s="24">
        <v>59.1</v>
      </c>
      <c r="CX7" s="24">
        <v>71.05</v>
      </c>
      <c r="CY7" s="24">
        <v>73.09</v>
      </c>
      <c r="CZ7" s="24">
        <v>71.75</v>
      </c>
      <c r="DA7" s="24">
        <v>75.64</v>
      </c>
      <c r="DB7" s="24">
        <v>75.38</v>
      </c>
      <c r="DC7" s="24">
        <v>65.97</v>
      </c>
      <c r="DD7" s="24">
        <v>64.7</v>
      </c>
      <c r="DE7" s="24">
        <v>60.57</v>
      </c>
      <c r="DF7" s="24">
        <v>56.11</v>
      </c>
      <c r="DG7" s="24">
        <v>81.14</v>
      </c>
      <c r="DH7" s="24">
        <v>95.82</v>
      </c>
      <c r="DI7" s="24">
        <v>22.53</v>
      </c>
      <c r="DJ7" s="24">
        <v>24.31</v>
      </c>
      <c r="DK7" s="24">
        <v>25.91</v>
      </c>
      <c r="DL7" s="24">
        <v>27.65</v>
      </c>
      <c r="DM7" s="24">
        <v>29.33</v>
      </c>
      <c r="DN7" s="24">
        <v>15.07</v>
      </c>
      <c r="DO7" s="24">
        <v>6.84</v>
      </c>
      <c r="DP7" s="24">
        <v>7.48</v>
      </c>
      <c r="DQ7" s="24">
        <v>9.7200000000000006</v>
      </c>
      <c r="DR7" s="24">
        <v>16.11</v>
      </c>
      <c r="DS7" s="24">
        <v>39.74</v>
      </c>
      <c r="DT7" s="24">
        <v>0</v>
      </c>
      <c r="DU7" s="24">
        <v>0</v>
      </c>
      <c r="DV7" s="24">
        <v>0</v>
      </c>
      <c r="DW7" s="24">
        <v>0</v>
      </c>
      <c r="DX7" s="24">
        <v>0</v>
      </c>
      <c r="DY7" s="24">
        <v>0</v>
      </c>
      <c r="DZ7" s="24">
        <v>0</v>
      </c>
      <c r="EA7" s="24">
        <v>0</v>
      </c>
      <c r="EB7" s="24">
        <v>0</v>
      </c>
      <c r="EC7" s="24">
        <v>0.17</v>
      </c>
      <c r="ED7" s="24">
        <v>7.62</v>
      </c>
      <c r="EE7" s="24">
        <v>0</v>
      </c>
      <c r="EF7" s="24">
        <v>0</v>
      </c>
      <c r="EG7" s="24">
        <v>0</v>
      </c>
      <c r="EH7" s="24">
        <v>0</v>
      </c>
      <c r="EI7" s="24">
        <v>0</v>
      </c>
      <c r="EJ7" s="24">
        <v>0.25</v>
      </c>
      <c r="EK7" s="24">
        <v>0.18</v>
      </c>
      <c r="EL7" s="24">
        <v>0.06</v>
      </c>
      <c r="EM7" s="24">
        <v>0</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2023-12-12T00:51:48Z</dcterms:created>
  <dcterms:modified xsi:type="dcterms:W3CDTF">2024-03-04T01:39:35Z</dcterms:modified>
  <cp:category/>
</cp:coreProperties>
</file>