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98CA9365-B237-4282-B30D-6DD9CEF153F0}" xr6:coauthVersionLast="47" xr6:coauthVersionMax="47" xr10:uidLastSave="{00000000-0000-0000-0000-000000000000}"/>
  <workbookProtection workbookAlgorithmName="SHA-512" workbookHashValue="47rU/B532+qbd6G8qagBJ8z3ySEES77yUgqe/nOWvkkGbb+gomRYWDFEAGGez54dfOCkxNZ9DpBOzhZ3DdpCXg==" workbookSaltValue="mbAkxrhovVf4pHgqtU+/1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BB10" i="4"/>
  <c r="AT10" i="4"/>
  <c r="W10" i="4"/>
  <c r="P10" i="4"/>
  <c r="BB8" i="4"/>
  <c r="AT8" i="4"/>
  <c r="AD8" i="4"/>
  <c r="W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<sst xmlns="http://schemas.openxmlformats.org/spreadsheetml/2006/main" count="231" uniqueCount="117">
  <si>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</si>
  <si>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</si>
  <si>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</si>
  <si>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</si>
  <si>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</si>
  <si>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</si>
  <si>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</si>
  <si>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</si>
  <si>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</si>
  <si>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</si>
  <si>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</si>
  <si>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</si>
  <si>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</si>
  <si>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</si>
  <si>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</si>
  <si>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</si>
  <si>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</si>
  <si>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</si>
  <si>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</si>
  <si>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</si>
  <si>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</si>
  <si>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</si>
  <si>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</si>
  <si>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</si>
  <si>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</si>
  <si>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</si>
  <si>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</si>
  <si>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</si>
  <si>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</si>
  <si>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</si>
  <si>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</si>
  <si>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</si>
  <si>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</si>
  <si>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</si>
  <si>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</si>
  <si>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</si>
  <si>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</si>
  <si>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</si>
  <si>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</si>
  <si>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</si>
  <si>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</si>
  <si>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</si>
  <si>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</si>
  <si>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</si>
  <si>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</si>
  <si>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</si>
  <si>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</si>
  <si>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</si>
  <si>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</si>
  <si>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</si>
  <si>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</si>
  <si>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</si>
  <si>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</si>
  <si>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</si>
  <si>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</si>
  <si>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</si>
  <si>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</si>
  <si>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</si>
  <si>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</si>
  <si>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</si>
  <si>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</si>
  <si>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</si>
  <si>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</si>
  <si>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</si>
  <si>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</si>
  <si>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</si>
  <si>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</si>
  <si>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</si>
  <si>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</si>
  <si>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</si>
  <si>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</si>
  <si>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</si>
  <si>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</si>
  <si>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</si>
  <si>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</si>
  <si>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</si>
  <si>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</si>
  <si>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</si>
  <si>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</si>
  <si>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</si>
  <si>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</si>
  <si>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</si>
  <si>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</si>
  <si>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</si>
  <si>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</si>
  <si>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</si>
  <si>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</si>
  <si>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</si>
  <si>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</si>
  <si>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</si>
  <si>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</si>
  <si>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</si>
  <si>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</si>
  <si>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</si>
  <si>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</si>
  <si>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</si>
  <si>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</si>
  <si>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</si>
  <si>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</si>
  <si>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</si>
  <si>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</si>
  <si>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</si>
  <si>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</si>
  <si>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</si>
  <si>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</si>
  <si>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</si>
  <si>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</si>
  <si>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</si>
  <si>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</si>
  <si>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</si>
  <si>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</si>
  <si>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</si>
  <si>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</si>
  <si>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</si>
  <si>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6年度末に供用開始を行ったことから、管路については老朽化に至っていない状況であるが、処理場の経年劣化に対応していくため、公共下水道への接続を主軸とした施設の統廃合を含めたストックマネジメント等の更新計画を策定し、計画的に整備を進めていく必要がある。</t>
    <rPh sb="65" eb="68">
      <t>ゲスイドウ</t>
    </rPh>
    <rPh sb="85" eb="86">
      <t>フク</t>
    </rPh>
    <phoneticPr fontId="4"/>
  </si>
  <si>
    <t>　各指標から、経営は厳しい状況にある。本市では、公共下水道、特定環境保全公共下水道及び農業・漁業集落排水事業を一つの事業とし、4事業を通して安定経営に努めることとしている。今後見込まれる施設の老朽化対策や多額の企業債償還などに対応するため一層の経営の効率化を進めるとともに、公共下水道への接続を主軸とした施設の統廃合について計画的に整備を進める。</t>
    <rPh sb="137" eb="142">
      <t>コウキョウゲスイドウ</t>
    </rPh>
    <rPh sb="144" eb="146">
      <t>セツゾク</t>
    </rPh>
    <rPh sb="147" eb="149">
      <t>シュジク</t>
    </rPh>
    <rPh sb="162" eb="165">
      <t>ケイカクテキ</t>
    </rPh>
    <rPh sb="166" eb="168">
      <t>セイビ</t>
    </rPh>
    <phoneticPr fontId="4"/>
  </si>
  <si>
    <t>　①経常収支比率は100％を超えているものの、②累積欠損金比率、③流動比率及び⑤経費回収率については、事業区域内における人口密度が低いなど、事業規模に相当する使用料収入が得られていないことなどから、厳しい経営状況となっている。
　④企業債残高対事業規模比率は、平成29年度からの整備事業に係る新規借入れが発生したことで高い水準となっている。企業債償還を着実に行うため、事業の効率化を図っていく必要がある。
　⑦施設利用率については、人口減少等もあり低下傾向にあることから、施設の統廃合等、効率的な処理を行うよう計画していく。
　⑧水洗化率については、更なる水洗化率の向上を図るため、引き続き住民に対して事業の目的などを説明し理解をいただくなど接続の促進に努めていきたい。</t>
    <rPh sb="144" eb="145">
      <t>カカ</t>
    </rPh>
    <rPh sb="170" eb="173">
      <t>キギョウサイ</t>
    </rPh>
    <rPh sb="176" eb="178">
      <t>チャクジツ</t>
    </rPh>
    <rPh sb="179" eb="180">
      <t>オコナ</t>
    </rPh>
    <rPh sb="224" eb="226">
      <t>テイカ</t>
    </rPh>
    <rPh sb="251" eb="252">
      <t>オコナ</t>
    </rPh>
    <rPh sb="255" eb="257">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</si>
</sst>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4C-4EEF-AC8F-9AFA97A264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5A4C-4EEF-AC8F-9AFA97A264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94.38</c:v>
                </c:pt>
                <c:pt idx="1">
                  <c:v>98.94</c:v>
                </c:pt>
                <c:pt idx="2">
                  <c:v>99.73</c:v>
                </c:pt>
                <c:pt idx="3">
                  <c:v>103.68</c:v>
                </c:pt>
                <c:pt idx="4">
                  <c:v>102.04</c:v>
                </c:pt>
              </c:numCache>
            </c:numRef>
          </c:val>
          <c:extLst>
            <c:ext xmlns:c16="http://schemas.microsoft.com/office/drawing/2014/chart" uri="{C3380CC4-5D6E-409C-BE32-E72D297353CC}">
              <c16:uniqueId val="{00000000-76FF-44E4-93FD-3DF434BC0F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76FF-44E4-93FD-3DF434BC0F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23.48</c:v>
                </c:pt>
                <c:pt idx="1">
                  <c:v>26.05</c:v>
                </c:pt>
                <c:pt idx="2">
                  <c:v>27.58</c:v>
                </c:pt>
                <c:pt idx="3">
                  <c:v>29.3</c:v>
                </c:pt>
                <c:pt idx="4">
                  <c:v>31.43</c:v>
                </c:pt>
              </c:numCache>
            </c:numRef>
          </c:val>
          <c:extLst>
            <c:ext xmlns:c16="http://schemas.microsoft.com/office/drawing/2014/chart" uri="{C3380CC4-5D6E-409C-BE32-E72D297353CC}">
              <c16:uniqueId val="{00000000-C466-4C10-8008-3C55E059B7A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C466-4C10-8008-3C55E059B7A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DC-4DED-BC33-09843FC6691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4DC-4DED-BC33-09843FC6691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362.14</c:v>
                </c:pt>
                <c:pt idx="1">
                  <c:v>369.52</c:v>
                </c:pt>
                <c:pt idx="2">
                  <c:v>364.74</c:v>
                </c:pt>
                <c:pt idx="3">
                  <c:v>347.16</c:v>
                </c:pt>
                <c:pt idx="4">
                  <c:v>342.76</c:v>
                </c:pt>
              </c:numCache>
            </c:numRef>
          </c:val>
          <c:extLst>
            <c:ext xmlns:c16="http://schemas.microsoft.com/office/drawing/2014/chart" uri="{C3380CC4-5D6E-409C-BE32-E72D297353CC}">
              <c16:uniqueId val="{00000000-C8B0-46CE-9916-1675443E13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C8B0-46CE-9916-1675443E13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-52.48</c:v>
                </c:pt>
                <c:pt idx="1">
                  <c:v>-125.58</c:v>
                </c:pt>
                <c:pt idx="2">
                  <c:v>-123.44</c:v>
                </c:pt>
                <c:pt idx="3">
                  <c:v>-181.38</c:v>
                </c:pt>
                <c:pt idx="4">
                  <c:v>-196.9</c:v>
                </c:pt>
              </c:numCache>
            </c:numRef>
          </c:val>
          <c:extLst>
            <c:ext xmlns:c16="http://schemas.microsoft.com/office/drawing/2014/chart" uri="{C3380CC4-5D6E-409C-BE32-E72D297353CC}">
              <c16:uniqueId val="{00000000-6F25-4E40-BBE4-81CADA424E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6F25-4E40-BBE4-81CADA424E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3249.25</c:v>
                </c:pt>
                <c:pt idx="1">
                  <c:v>3091.51</c:v>
                </c:pt>
                <c:pt idx="2">
                  <c:v>2922.57</c:v>
                </c:pt>
                <c:pt idx="3">
                  <c:v>2737.51</c:v>
                </c:pt>
                <c:pt idx="4">
                  <c:v>2528.83</c:v>
                </c:pt>
              </c:numCache>
            </c:numRef>
          </c:val>
          <c:extLst>
            <c:ext xmlns:c16="http://schemas.microsoft.com/office/drawing/2014/chart" uri="{C3380CC4-5D6E-409C-BE32-E72D297353CC}">
              <c16:uniqueId val="{00000000-0FE9-4EEC-BB1B-4A9056F56C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0FE9-4EEC-BB1B-4A9056F56C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66.19</c:v>
                </c:pt>
                <c:pt idx="1">
                  <c:v>75.59</c:v>
                </c:pt>
                <c:pt idx="2">
                  <c:v>68.31</c:v>
                </c:pt>
                <c:pt idx="3">
                  <c:v>79.959999999999994</c:v>
                </c:pt>
                <c:pt idx="4">
                  <c:v>70.28</c:v>
                </c:pt>
              </c:numCache>
            </c:numRef>
          </c:val>
          <c:extLst>
            <c:ext xmlns:c16="http://schemas.microsoft.com/office/drawing/2014/chart" uri="{C3380CC4-5D6E-409C-BE32-E72D297353CC}">
              <c16:uniqueId val="{00000000-76C6-42B4-907F-87E6004125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76C6-42B4-907F-87E6004125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254.6</c:v>
                </c:pt>
                <c:pt idx="1">
                  <c:v>222.56</c:v>
                </c:pt>
                <c:pt idx="2">
                  <c:v>246.08</c:v>
                </c:pt>
                <c:pt idx="3">
                  <c:v>210.33</c:v>
                </c:pt>
                <c:pt idx="4">
                  <c:v>236.78</c:v>
                </c:pt>
              </c:numCache>
            </c:numRef>
          </c:val>
          <c:extLst>
            <c:ext xmlns:c16="http://schemas.microsoft.com/office/drawing/2014/chart" uri="{C3380CC4-5D6E-409C-BE32-E72D297353CC}">
              <c16:uniqueId val="{00000000-F9FE-4A83-82E4-5D265BC284D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9FE-4A83-82E4-5D265BC284D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44.78</c:v>
                </c:pt>
                <c:pt idx="1">
                  <c:v>44.58</c:v>
                </c:pt>
                <c:pt idx="2">
                  <c:v>45.81</c:v>
                </c:pt>
                <c:pt idx="3">
                  <c:v>44.01</c:v>
                </c:pt>
                <c:pt idx="4">
                  <c:v>42.79</c:v>
                </c:pt>
              </c:numCache>
            </c:numRef>
          </c:val>
          <c:extLst>
            <c:ext xmlns:c16="http://schemas.microsoft.com/office/drawing/2014/chart" uri="{C3380CC4-5D6E-409C-BE32-E72D297353CC}">
              <c16:uniqueId val="{00000000-22CD-47F2-8B95-35A35FC7ABF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22CD-47F2-8B95-35A35FC7ABF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84.27</c:v>
                </c:pt>
                <c:pt idx="1">
                  <c:v>85.96</c:v>
                </c:pt>
                <c:pt idx="2">
                  <c:v>87.3</c:v>
                </c:pt>
                <c:pt idx="3">
                  <c:v>85.41</c:v>
                </c:pt>
                <c:pt idx="4">
                  <c:v>87.76</c:v>
                </c:pt>
              </c:numCache>
            </c:numRef>
          </c:val>
          <c:extLst>
            <c:ext xmlns:c16="http://schemas.microsoft.com/office/drawing/2014/chart" uri="{C3380CC4-5D6E-409C-BE32-E72D297353CC}">
              <c16:uniqueId val="{00000000-7D5E-44BA-9B1A-9CC3B77CB83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7D5E-44BA-9B1A-9CC3B77CB83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諫早市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自治体職員</v>
      </c>
      <c r="AE8" s="41"/>
      <c r="AF8" s="41"/>
      <c r="AG8" s="41"/>
      <c r="AH8" s="41"/>
      <c r="AI8" s="41"/>
      <c r="AJ8" s="41"/>
      <c r="AK8" s="3"/>
      <c r="AL8" s="42">
        <f>データ!S6</f>
        <v>134691</v>
      </c>
      <c r="AM8" s="42"/>
      <c r="AN8" s="42"/>
      <c r="AO8" s="42"/>
      <c r="AP8" s="42"/>
      <c r="AQ8" s="42"/>
      <c r="AR8" s="42"/>
      <c r="AS8" s="42"/>
      <c r="AT8" s="35">
        <f>データ!T6</f>
        <v>341.79</v>
      </c>
      <c r="AU8" s="35"/>
      <c r="AV8" s="35"/>
      <c r="AW8" s="35"/>
      <c r="AX8" s="35"/>
      <c r="AY8" s="35"/>
      <c r="AZ8" s="35"/>
      <c r="BA8" s="35"/>
      <c r="BB8" s="35">
        <f>データ!U6</f>
        <v>394.08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57.87</v>
      </c>
      <c r="J10" s="35"/>
      <c r="K10" s="35"/>
      <c r="L10" s="35"/>
      <c r="M10" s="35"/>
      <c r="N10" s="35"/>
      <c r="O10" s="35"/>
      <c r="P10" s="35">
        <f>データ!P6</f>
        <v>10.26</v>
      </c>
      <c r="Q10" s="35"/>
      <c r="R10" s="35"/>
      <c r="S10" s="35"/>
      <c r="T10" s="35"/>
      <c r="U10" s="35"/>
      <c r="V10" s="35"/>
      <c r="W10" s="35">
        <f>データ!Q6</f>
        <v>99.46</v>
      </c>
      <c r="X10" s="35"/>
      <c r="Y10" s="35"/>
      <c r="Z10" s="35"/>
      <c r="AA10" s="35"/>
      <c r="AB10" s="35"/>
      <c r="AC10" s="35"/>
      <c r="AD10" s="42">
        <f>データ!R6</f>
        <v>3320</v>
      </c>
      <c r="AE10" s="42"/>
      <c r="AF10" s="42"/>
      <c r="AG10" s="42"/>
      <c r="AH10" s="42"/>
      <c r="AI10" s="42"/>
      <c r="AJ10" s="42"/>
      <c r="AK10" s="2"/>
      <c r="AL10" s="42">
        <f>データ!V6</f>
        <v>13788</v>
      </c>
      <c r="AM10" s="42"/>
      <c r="AN10" s="42"/>
      <c r="AO10" s="42"/>
      <c r="AP10" s="42"/>
      <c r="AQ10" s="42"/>
      <c r="AR10" s="42"/>
      <c r="AS10" s="42"/>
      <c r="AT10" s="35">
        <f>データ!W6</f>
        <v>5.58</v>
      </c>
      <c r="AU10" s="35"/>
      <c r="AV10" s="35"/>
      <c r="AW10" s="35"/>
      <c r="AX10" s="35"/>
      <c r="AY10" s="35"/>
      <c r="AZ10" s="35"/>
      <c r="BA10" s="35"/>
      <c r="BB10" s="35">
        <f>データ!X6</f>
        <v>2470.9699999999998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iUQfKF23V7waodmVckV4ruVyqrxq6MmQ70YrTCcToNUpNExiyD3PX57hSja/eOQJEHqeezwI6zWblsaAWf9Xfw==" saltValue="m7qQGk9lLvkmEAyLci6zZ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422045</v>
      </c>
      <c r="D6" s="19">
        <f t="shared" si="3"/>
        <v>46</v>
      </c>
      <c r="E6" s="19">
        <f t="shared" si="3"/>
        <v>17</v>
      </c>
      <c r="F6" s="19">
        <f t="shared" si="3"/>
        <v>5</v>
      </c>
      <c r="G6" s="19">
        <f t="shared" si="3"/>
        <v>0</v>
      </c>
      <c r="H6" s="19" t="str">
        <f t="shared" si="3"/>
        <v>長崎県　諫早市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57.87</v>
      </c>
      <c r="P6" s="20">
        <f t="shared" si="3"/>
        <v>10.26</v>
      </c>
      <c r="Q6" s="20">
        <f t="shared" si="3"/>
        <v>99.46</v>
      </c>
      <c r="R6" s="20">
        <f t="shared" si="3"/>
        <v>3320</v>
      </c>
      <c r="S6" s="20">
        <f t="shared" si="3"/>
        <v>134691</v>
      </c>
      <c r="T6" s="20">
        <f t="shared" si="3"/>
        <v>341.79</v>
      </c>
      <c r="U6" s="20">
        <f t="shared" si="3"/>
        <v>394.08</v>
      </c>
      <c r="V6" s="20">
        <f t="shared" si="3"/>
        <v>13788</v>
      </c>
      <c r="W6" s="20">
        <f t="shared" si="3"/>
        <v>5.58</v>
      </c>
      <c r="X6" s="20">
        <f t="shared" si="3"/>
        <v>2470.9699999999998</v>
      </c>
      <c r="Y6" s="21">
        <f>IF(Y7="",NA(),Y7)</f>
        <v>94.38</v>
      </c>
      <c r="Z6" s="21">
        <f t="shared" ref="Z6:AH6" si="4">IF(Z7="",NA(),Z7)</f>
        <v>98.94</v>
      </c>
      <c r="AA6" s="21">
        <f t="shared" si="4"/>
        <v>99.73</v>
      </c>
      <c r="AB6" s="21">
        <f t="shared" si="4"/>
        <v>103.68</v>
      </c>
      <c r="AC6" s="21">
        <f t="shared" si="4"/>
        <v>102.04</v>
      </c>
      <c r="AD6" s="21">
        <f t="shared" si="4"/>
        <v>101.77</v>
      </c>
      <c r="AE6" s="21">
        <f t="shared" si="4"/>
        <v>103.6</v>
      </c>
      <c r="AF6" s="21">
        <f t="shared" si="4"/>
        <v>106.37</v>
      </c>
      <c r="AG6" s="21">
        <f t="shared" si="4"/>
        <v>106.07</v>
      </c>
      <c r="AH6" s="21">
        <f t="shared" si="4"/>
        <v>105.5</v>
      </c>
      <c r="AI6" s="20" t="str">
        <f>IF(AI7="","",IF(AI7="-","【-】","【"&amp;SUBSTITUTE(TEXT(AI7,"#,##0.00"),"-","△")&amp;"】"))</f>
        <v>【103.61】</v>
      </c>
      <c r="AJ6" s="21">
        <f>IF(AJ7="",NA(),AJ7)</f>
        <v>362.14</v>
      </c>
      <c r="AK6" s="21">
        <f t="shared" ref="AK6:AS6" si="5">IF(AK7="",NA(),AK7)</f>
        <v>369.52</v>
      </c>
      <c r="AL6" s="21">
        <f t="shared" si="5"/>
        <v>364.74</v>
      </c>
      <c r="AM6" s="21">
        <f t="shared" si="5"/>
        <v>347.16</v>
      </c>
      <c r="AN6" s="21">
        <f t="shared" si="5"/>
        <v>342.76</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-52.48</v>
      </c>
      <c r="AV6" s="21">
        <f t="shared" ref="AV6:BD6" si="6">IF(AV7="",NA(),AV7)</f>
        <v>-125.58</v>
      </c>
      <c r="AW6" s="21">
        <f t="shared" si="6"/>
        <v>-123.44</v>
      </c>
      <c r="AX6" s="21">
        <f t="shared" si="6"/>
        <v>-181.38</v>
      </c>
      <c r="AY6" s="21">
        <f t="shared" si="6"/>
        <v>-196.9</v>
      </c>
      <c r="AZ6" s="21">
        <f t="shared" si="6"/>
        <v>29.54</v>
      </c>
      <c r="BA6" s="21">
        <f t="shared" si="6"/>
        <v>26.99</v>
      </c>
      <c r="BB6" s="21">
        <f t="shared" si="6"/>
        <v>29.13</v>
      </c>
      <c r="BC6" s="21">
        <f t="shared" si="6"/>
        <v>35.69</v>
      </c>
      <c r="BD6" s="21">
        <f t="shared" si="6"/>
        <v>38.4</v>
      </c>
      <c r="BE6" s="20" t="str">
        <f>IF(BE7="","",IF(BE7="-","【-】","【"&amp;SUBSTITUTE(TEXT(BE7,"#,##0.00"),"-","△")&amp;"】"))</f>
        <v>【36.94】</v>
      </c>
      <c r="BF6" s="21">
        <f>IF(BF7="",NA(),BF7)</f>
        <v>3249.25</v>
      </c>
      <c r="BG6" s="21">
        <f t="shared" ref="BG6:BO6" si="7">IF(BG7="",NA(),BG7)</f>
        <v>3091.51</v>
      </c>
      <c r="BH6" s="21">
        <f t="shared" si="7"/>
        <v>2922.57</v>
      </c>
      <c r="BI6" s="21">
        <f t="shared" si="7"/>
        <v>2737.51</v>
      </c>
      <c r="BJ6" s="21">
        <f t="shared" si="7"/>
        <v>2528.83</v>
      </c>
      <c r="BK6" s="21">
        <f t="shared" si="7"/>
        <v>789.46</v>
      </c>
      <c r="BL6" s="21">
        <f t="shared" si="7"/>
        <v>826.83</v>
      </c>
      <c r="BM6" s="21">
        <f t="shared" si="7"/>
        <v>867.83</v>
      </c>
      <c r="BN6" s="21">
        <f t="shared" si="7"/>
        <v>791.76</v>
      </c>
      <c r="BO6" s="21">
        <f t="shared" si="7"/>
        <v>900.82</v>
      </c>
      <c r="BP6" s="20" t="str">
        <f>IF(BP7="","",IF(BP7="-","【-】","【"&amp;SUBSTITUTE(TEXT(BP7,"#,##0.00"),"-","△")&amp;"】"))</f>
        <v>【809.19】</v>
      </c>
      <c r="BQ6" s="21">
        <f>IF(BQ7="",NA(),BQ7)</f>
        <v>66.19</v>
      </c>
      <c r="BR6" s="21">
        <f t="shared" ref="BR6:BZ6" si="8">IF(BR7="",NA(),BR7)</f>
        <v>75.59</v>
      </c>
      <c r="BS6" s="21">
        <f t="shared" si="8"/>
        <v>68.31</v>
      </c>
      <c r="BT6" s="21">
        <f t="shared" si="8"/>
        <v>79.959999999999994</v>
      </c>
      <c r="BU6" s="21">
        <f t="shared" si="8"/>
        <v>70.28</v>
      </c>
      <c r="BV6" s="21">
        <f t="shared" si="8"/>
        <v>57.77</v>
      </c>
      <c r="BW6" s="21">
        <f t="shared" si="8"/>
        <v>57.31</v>
      </c>
      <c r="BX6" s="21">
        <f t="shared" si="8"/>
        <v>57.08</v>
      </c>
      <c r="BY6" s="21">
        <f t="shared" si="8"/>
        <v>56.26</v>
      </c>
      <c r="BZ6" s="21">
        <f t="shared" si="8"/>
        <v>52.94</v>
      </c>
      <c r="CA6" s="20" t="str">
        <f>IF(CA7="","",IF(CA7="-","【-】","【"&amp;SUBSTITUTE(TEXT(CA7,"#,##0.00"),"-","△")&amp;"】"))</f>
        <v>【57.02】</v>
      </c>
      <c r="CB6" s="21">
        <f>IF(CB7="",NA(),CB7)</f>
        <v>254.6</v>
      </c>
      <c r="CC6" s="21">
        <f t="shared" ref="CC6:CK6" si="9">IF(CC7="",NA(),CC7)</f>
        <v>222.56</v>
      </c>
      <c r="CD6" s="21">
        <f t="shared" si="9"/>
        <v>246.08</v>
      </c>
      <c r="CE6" s="21">
        <f t="shared" si="9"/>
        <v>210.33</v>
      </c>
      <c r="CF6" s="21">
        <f t="shared" si="9"/>
        <v>236.78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44.78</v>
      </c>
      <c r="CN6" s="21">
        <f t="shared" ref="CN6:CV6" si="10">IF(CN7="",NA(),CN7)</f>
        <v>44.58</v>
      </c>
      <c r="CO6" s="21">
        <f t="shared" si="10"/>
        <v>45.81</v>
      </c>
      <c r="CP6" s="21">
        <f t="shared" si="10"/>
        <v>44.01</v>
      </c>
      <c r="CQ6" s="21">
        <f t="shared" si="10"/>
        <v>42.79</v>
      </c>
      <c r="CR6" s="21">
        <f t="shared" si="10"/>
        <v>50.68</v>
      </c>
      <c r="CS6" s="21">
        <f t="shared" si="10"/>
        <v>50.14</v>
      </c>
      <c r="CT6" s="21">
        <f t="shared" si="10"/>
        <v>54.83</v>
      </c>
      <c r="CU6" s="21">
        <f t="shared" si="10"/>
        <v>66.53</v>
      </c>
      <c r="CV6" s="21">
        <f t="shared" si="10"/>
        <v>52.35</v>
      </c>
      <c r="CW6" s="20" t="str">
        <f>IF(CW7="","",IF(CW7="-","【-】","【"&amp;SUBSTITUTE(TEXT(CW7,"#,##0.00"),"-","△")&amp;"】"))</f>
        <v>【52.55】</v>
      </c>
      <c r="CX6" s="21">
        <f>IF(CX7="",NA(),CX7)</f>
        <v>84.27</v>
      </c>
      <c r="CY6" s="21">
        <f t="shared" ref="CY6:DG6" si="11">IF(CY7="",NA(),CY7)</f>
        <v>85.96</v>
      </c>
      <c r="CZ6" s="21">
        <f t="shared" si="11"/>
        <v>87.3</v>
      </c>
      <c r="DA6" s="21">
        <f t="shared" si="11"/>
        <v>85.41</v>
      </c>
      <c r="DB6" s="21">
        <f t="shared" si="11"/>
        <v>87.76</v>
      </c>
      <c r="DC6" s="21">
        <f t="shared" si="11"/>
        <v>84.86</v>
      </c>
      <c r="DD6" s="21">
        <f t="shared" si="11"/>
        <v>84.98</v>
      </c>
      <c r="DE6" s="21">
        <f t="shared" si="11"/>
        <v>84.7</v>
      </c>
      <c r="DF6" s="21">
        <f t="shared" si="11"/>
        <v>84.67</v>
      </c>
      <c r="DG6" s="21">
        <f t="shared" si="11"/>
        <v>84.39</v>
      </c>
      <c r="DH6" s="20" t="str">
        <f>IF(DH7="","",IF(DH7="-","【-】","【"&amp;SUBSTITUTE(TEXT(DH7,"#,##0.00"),"-","△")&amp;"】"))</f>
        <v>【87.30】</v>
      </c>
      <c r="DI6" s="21">
        <f>IF(DI7="",NA(),DI7)</f>
        <v>23.48</v>
      </c>
      <c r="DJ6" s="21">
        <f t="shared" ref="DJ6:DR6" si="12">IF(DJ7="",NA(),DJ7)</f>
        <v>26.05</v>
      </c>
      <c r="DK6" s="21">
        <f t="shared" si="12"/>
        <v>27.58</v>
      </c>
      <c r="DL6" s="21">
        <f t="shared" si="12"/>
        <v>29.3</v>
      </c>
      <c r="DM6" s="21">
        <f t="shared" si="12"/>
        <v>31.43</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422045</v>
      </c>
      <c r="D7" s="23">
        <v>46</v>
      </c>
      <c r="E7" s="23">
        <v>17</v>
      </c>
      <c r="F7" s="23">
        <v>5</v>
      </c>
      <c r="G7" s="23">
        <v>0</v>
      </c>
      <c r="H7" s="23" t="s">
        <v>96</v>
      </c>
      <c r="I7" s="23" t="s">
        <v>97</v>
      </c>
      <c r="J7" s="23" t="s">
        <v>98</v>
      </c>
      <c r="K7" s="23" t="s">
        <v>99</v>
      </c>
      <c r="L7" s="23" t="s">
        <v>100</v>
      </c>
      <c r="M7" s="23" t="s">
        <v>101</v>
      </c>
      <c r="N7" s="24" t="s">
        <v>102</v>
      </c>
      <c r="O7" s="24">
        <v>57.87</v>
      </c>
      <c r="P7" s="24">
        <v>10.26</v>
      </c>
      <c r="Q7" s="24">
        <v>99.46</v>
      </c>
      <c r="R7" s="24">
        <v>3320</v>
      </c>
      <c r="S7" s="24">
        <v>134691</v>
      </c>
      <c r="T7" s="24">
        <v>341.79</v>
      </c>
      <c r="U7" s="24">
        <v>394.08</v>
      </c>
      <c r="V7" s="24">
        <v>13788</v>
      </c>
      <c r="W7" s="24">
        <v>5.58</v>
      </c>
      <c r="X7" s="24">
        <v>2470.9699999999998</v>
      </c>
      <c r="Y7" s="24">
        <v>94.38</v>
      </c>
      <c r="Z7" s="24">
        <v>98.94</v>
      </c>
      <c r="AA7" s="24">
        <v>99.73</v>
      </c>
      <c r="AB7" s="24">
        <v>103.68</v>
      </c>
      <c r="AC7" s="24">
        <v>102.04</v>
      </c>
      <c r="AD7" s="24">
        <v>101.77</v>
      </c>
      <c r="AE7" s="24">
        <v>103.6</v>
      </c>
      <c r="AF7" s="24">
        <v>106.37</v>
      </c>
      <c r="AG7" s="24">
        <v>106.07</v>
      </c>
      <c r="AH7" s="24">
        <v>105.5</v>
      </c>
      <c r="AI7" s="24">
        <v>103.61</v>
      </c>
      <c r="AJ7" s="24">
        <v>362.14</v>
      </c>
      <c r="AK7" s="24">
        <v>369.52</v>
      </c>
      <c r="AL7" s="24">
        <v>364.74</v>
      </c>
      <c r="AM7" s="24">
        <v>347.16</v>
      </c>
      <c r="AN7" s="24">
        <v>342.76</v>
      </c>
      <c r="AO7" s="24">
        <v>227.4</v>
      </c>
      <c r="AP7" s="24">
        <v>193.99</v>
      </c>
      <c r="AQ7" s="24">
        <v>139.02000000000001</v>
      </c>
      <c r="AR7" s="24">
        <v>132.04</v>
      </c>
      <c r="AS7" s="24">
        <v>145.43</v>
      </c>
      <c r="AT7" s="24">
        <v>133.62</v>
      </c>
      <c r="AU7" s="24">
        <v>-52.48</v>
      </c>
      <c r="AV7" s="24">
        <v>-125.58</v>
      </c>
      <c r="AW7" s="24">
        <v>-123.44</v>
      </c>
      <c r="AX7" s="24">
        <v>-181.38</v>
      </c>
      <c r="AY7" s="24">
        <v>-196.9</v>
      </c>
      <c r="AZ7" s="24">
        <v>29.54</v>
      </c>
      <c r="BA7" s="24">
        <v>26.99</v>
      </c>
      <c r="BB7" s="24">
        <v>29.13</v>
      </c>
      <c r="BC7" s="24">
        <v>35.69</v>
      </c>
      <c r="BD7" s="24">
        <v>38.4</v>
      </c>
      <c r="BE7" s="24">
        <v>36.94</v>
      </c>
      <c r="BF7" s="24">
        <v>3249.25</v>
      </c>
      <c r="BG7" s="24">
        <v>3091.51</v>
      </c>
      <c r="BH7" s="24">
        <v>2922.57</v>
      </c>
      <c r="BI7" s="24">
        <v>2737.51</v>
      </c>
      <c r="BJ7" s="24">
        <v>2528.83</v>
      </c>
      <c r="BK7" s="24">
        <v>789.46</v>
      </c>
      <c r="BL7" s="24">
        <v>826.83</v>
      </c>
      <c r="BM7" s="24">
        <v>867.83</v>
      </c>
      <c r="BN7" s="24">
        <v>791.76</v>
      </c>
      <c r="BO7" s="24">
        <v>900.82</v>
      </c>
      <c r="BP7" s="24">
        <v>809.19</v>
      </c>
      <c r="BQ7" s="24">
        <v>66.19</v>
      </c>
      <c r="BR7" s="24">
        <v>75.59</v>
      </c>
      <c r="BS7" s="24">
        <v>68.31</v>
      </c>
      <c r="BT7" s="24">
        <v>79.959999999999994</v>
      </c>
      <c r="BU7" s="24">
        <v>70.28</v>
      </c>
      <c r="BV7" s="24">
        <v>57.77</v>
      </c>
      <c r="BW7" s="24">
        <v>57.31</v>
      </c>
      <c r="BX7" s="24">
        <v>57.08</v>
      </c>
      <c r="BY7" s="24">
        <v>56.26</v>
      </c>
      <c r="BZ7" s="24">
        <v>52.94</v>
      </c>
      <c r="CA7" s="24">
        <v>57.02</v>
      </c>
      <c r="CB7" s="24">
        <v>254.6</v>
      </c>
      <c r="CC7" s="24">
        <v>222.56</v>
      </c>
      <c r="CD7" s="24">
        <v>246.08</v>
      </c>
      <c r="CE7" s="24">
        <v>210.33</v>
      </c>
      <c r="CF7" s="24">
        <v>236.78</v>
      </c>
      <c r="CG7" s="24">
        <v>274.35000000000002</v>
      </c>
      <c r="CH7" s="24">
        <v>273.52</v>
      </c>
      <c r="CI7" s="24">
        <v>274.99</v>
      </c>
      <c r="CJ7" s="24">
        <v>282.08999999999997</v>
      </c>
      <c r="CK7" s="24">
        <v>303.27999999999997</v>
      </c>
      <c r="CL7" s="24">
        <v>273.68</v>
      </c>
      <c r="CM7" s="24">
        <v>44.78</v>
      </c>
      <c r="CN7" s="24">
        <v>44.58</v>
      </c>
      <c r="CO7" s="24">
        <v>45.81</v>
      </c>
      <c r="CP7" s="24">
        <v>44.01</v>
      </c>
      <c r="CQ7" s="24">
        <v>42.79</v>
      </c>
      <c r="CR7" s="24">
        <v>50.68</v>
      </c>
      <c r="CS7" s="24">
        <v>50.14</v>
      </c>
      <c r="CT7" s="24">
        <v>54.83</v>
      </c>
      <c r="CU7" s="24">
        <v>66.53</v>
      </c>
      <c r="CV7" s="24">
        <v>52.35</v>
      </c>
      <c r="CW7" s="24">
        <v>52.55</v>
      </c>
      <c r="CX7" s="24">
        <v>84.27</v>
      </c>
      <c r="CY7" s="24">
        <v>85.96</v>
      </c>
      <c r="CZ7" s="24">
        <v>87.3</v>
      </c>
      <c r="DA7" s="24">
        <v>85.41</v>
      </c>
      <c r="DB7" s="24">
        <v>87.76</v>
      </c>
      <c r="DC7" s="24">
        <v>84.86</v>
      </c>
      <c r="DD7" s="24">
        <v>84.98</v>
      </c>
      <c r="DE7" s="24">
        <v>84.7</v>
      </c>
      <c r="DF7" s="24">
        <v>84.67</v>
      </c>
      <c r="DG7" s="24">
        <v>84.39</v>
      </c>
      <c r="DH7" s="24">
        <v>87.3</v>
      </c>
      <c r="DI7" s="24">
        <v>23.48</v>
      </c>
      <c r="DJ7" s="24">
        <v>26.05</v>
      </c>
      <c r="DK7" s="24">
        <v>27.58</v>
      </c>
      <c r="DL7" s="24">
        <v>29.3</v>
      </c>
      <c r="DM7" s="24">
        <v>31.43</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2023-12-12T01:04:35Z</dcterms:created>
  <dcterms:modified xsi:type="dcterms:W3CDTF">2024-03-04T01:37:47Z</dcterms:modified>
  <cp:category/>
</cp:coreProperties>
</file>