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ED00C56C-A0E5-4887-B22E-E4F038EA54DD}" xr6:coauthVersionLast="47" xr6:coauthVersionMax="47" xr10:uidLastSave="{00000000-0000-0000-0000-000000000000}"/>
  <workbookProtection workbookAlgorithmName="SHA-512" workbookHashValue="VwJwY5jFRhG73tN+tai77s7pTjHuokgxkn0DpSp7jq6mnnSeW4XiMXe7DizzrgTB7+odFn9tf5l/aLvRXq6HqA==" workbookSaltValue="zSZBfSOOPZwqCIzxZ3D08Q==" workbookSpinCount="100000" lockStructure="1"/>
  <bookViews>
    <workbookView xWindow="2868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L10" i="4"/>
  <c r="BB8" i="4"/>
  <c r="AT8" i="4"/>
  <c r="AD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<sst xmlns="http://schemas.openxmlformats.org/spreadsheetml/2006/main" count="233" uniqueCount="118">
  <si>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</si>
  <si>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</si>
  <si>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</si>
  <si>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</si>
  <si>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</si>
  <si>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</si>
  <si>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</si>
  <si>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</si>
  <si>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</si>
  <si>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</si>
  <si>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</si>
  <si>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</si>
  <si>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</si>
  <si>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</si>
  <si>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</si>
  <si>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</si>
  <si>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</si>
  <si>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</si>
  <si>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</si>
  <si>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</si>
  <si>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</si>
  <si>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</si>
  <si>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</si>
  <si>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</si>
  <si>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</si>
  <si>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</si>
  <si>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</si>
  <si>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</si>
  <si>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</si>
  <si>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</si>
  <si>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</si>
  <si>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</si>
  <si>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</si>
  <si>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</si>
  <si>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</si>
  <si>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</si>
  <si>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</si>
  <si>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</si>
  <si>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</si>
  <si>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</si>
  <si>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</si>
  <si>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</si>
  <si>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</si>
  <si>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</si>
  <si>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</si>
  <si>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</si>
  <si>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</si>
  <si>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</si>
  <si>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</si>
  <si>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</si>
  <si>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</si>
  <si>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</si>
  <si>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</si>
  <si>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</si>
  <si>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</si>
  <si>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</si>
  <si>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</si>
  <si>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</si>
  <si>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</si>
  <si>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</si>
  <si>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</si>
  <si>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</si>
  <si>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</si>
  <si>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</si>
  <si>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</si>
  <si>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</si>
  <si>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</si>
  <si>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</si>
  <si>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</si>
  <si>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</si>
  <si>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</si>
  <si>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</si>
  <si>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</si>
  <si>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</si>
  <si>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</si>
  <si>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</si>
  <si>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</si>
  <si>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</si>
  <si>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</si>
  <si>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</si>
  <si>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</si>
  <si>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</si>
  <si>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</si>
  <si>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</si>
  <si>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</si>
  <si>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</si>
  <si>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</si>
  <si>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</si>
  <si>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</si>
  <si>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</si>
  <si>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</si>
  <si>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</si>
  <si>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</si>
  <si>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</si>
  <si>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</si>
  <si>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</si>
  <si>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</si>
  <si>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</si>
  <si>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</si>
  <si>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</si>
  <si>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</si>
  <si>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</si>
  <si>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</si>
  <si>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</si>
  <si>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</si>
  <si>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</si>
  <si>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</si>
  <si>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</si>
  <si>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</si>
  <si>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</si>
  <si>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</si>
  <si>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</si>
  <si>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</si>
  <si>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</si>
  <si>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</si>
  <si>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人口減少による水道料金収入が減少する可能性が高く、また年々、施設の老朽化が進行しており、起債事業が多くなることが予想されることから、更なる経営改善が必要と考える。令和６年度から公営企業会計への移行を実施する。</t>
    <phoneticPr fontId="4"/>
  </si>
  <si>
    <t>本町の簡易水道事業は、約1,450戸の世帯に給水を行っており接続率は100％である。収益的収支比率を見ると前年と比較して減少しており、給水収益が減少していく傾向にあるため、経営改善が必要と考えられる。企業債残高対給水収益比率は増加しているが、要因として令和元年以降に起債事業を継続的に行っており、又今後は老朽化に伴う更新も増えていくので、経営改善を図っていく必要があると考えられる。料金回収率は前年度と比較してかなり減少しており、類似団体平均も下回っている。主な要因として、水道料金の基本料金減免を実施したことにより料金回収率が下がったと推察される。給水原価は、令和4年度で415.48円であるが、今後総費用の増加や、有収水量の減少などが予想されるので状況を把握・分析する必要がある。　施設利用率については、令和4年度53％程度である。水は限りある資源であるので負荷率を考えると現状の値が適当である。有収率については類似団体平均値より高くなっているが、令和3年度から減少している状況である。有収率90％以上を目標に更なる運営努力を行っていく。</t>
    <rPh sb="128" eb="130">
      <t>ガンネン</t>
    </rPh>
    <rPh sb="130" eb="132">
      <t>イコウ</t>
    </rPh>
    <rPh sb="133" eb="135">
      <t>キサイ</t>
    </rPh>
    <rPh sb="138" eb="141">
      <t>ケイゾクテキ</t>
    </rPh>
    <rPh sb="222" eb="223">
      <t>シタ</t>
    </rPh>
    <rPh sb="229" eb="230">
      <t>オモ</t>
    </rPh>
    <rPh sb="231" eb="233">
      <t>ヨウイン</t>
    </rPh>
    <rPh sb="237" eb="241">
      <t>スイドウリョウキン</t>
    </rPh>
    <rPh sb="242" eb="246">
      <t>キホンリョウキン</t>
    </rPh>
    <rPh sb="246" eb="248">
      <t>ゲンメン</t>
    </rPh>
    <rPh sb="249" eb="251">
      <t>ジッシ</t>
    </rPh>
    <rPh sb="258" eb="260">
      <t>リョウキン</t>
    </rPh>
    <rPh sb="260" eb="262">
      <t>カイシュウ</t>
    </rPh>
    <rPh sb="262" eb="263">
      <t>リツ</t>
    </rPh>
    <rPh sb="264" eb="265">
      <t>サ</t>
    </rPh>
    <rPh sb="269" eb="271">
      <t>スイサツ</t>
    </rPh>
    <phoneticPr fontId="4"/>
  </si>
  <si>
    <t>令和4年度においては、管路更新率0.22％となっており配水管布設替えを行っている。施設や管路については、今後、老朽化が進むにつれ適切な維持管理・更新が必要とされるので、より効果的な対応を行い施設の延命化及び、管路の更新・耐震化を図る。令和4年度において、薬注ポンプ更新を実施し老朽化改善を図っている。</t>
    <rPh sb="127" eb="129">
      <t>ヤクチュウ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</si>
</sst>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c:v>
                </c:pt>
                <c:pt idx="2">
                  <c:v>0.23</c:v>
                </c:pt>
                <c:pt idx="3">
                  <c:v>0.27</c:v>
                </c:pt>
                <c:pt idx="4">
                  <c:v>0.22</c:v>
                </c:pt>
              </c:numCache>
            </c:numRef>
          </c:val>
          <c:extLst>
            <c:ext xmlns:c16="http://schemas.microsoft.com/office/drawing/2014/chart" uri="{C3380CC4-5D6E-409C-BE32-E72D297353CC}">
              <c16:uniqueId val="{00000000-B22E-4C30-A0C9-20E2FD11E9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B22E-4C30-A0C9-20E2FD11E9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54.18</c:v>
                </c:pt>
                <c:pt idx="1">
                  <c:v>52.22</c:v>
                </c:pt>
                <c:pt idx="2">
                  <c:v>50.87</c:v>
                </c:pt>
                <c:pt idx="3">
                  <c:v>53.27</c:v>
                </c:pt>
                <c:pt idx="4">
                  <c:v>53.82</c:v>
                </c:pt>
              </c:numCache>
            </c:numRef>
          </c:val>
          <c:extLst>
            <c:ext xmlns:c16="http://schemas.microsoft.com/office/drawing/2014/chart" uri="{C3380CC4-5D6E-409C-BE32-E72D297353CC}">
              <c16:uniqueId val="{00000000-A2C3-4A7B-8011-A19225C214B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A2C3-4A7B-8011-A19225C214B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86.73</c:v>
                </c:pt>
                <c:pt idx="1">
                  <c:v>86.9</c:v>
                </c:pt>
                <c:pt idx="2">
                  <c:v>87.35</c:v>
                </c:pt>
                <c:pt idx="3">
                  <c:v>83.78</c:v>
                </c:pt>
                <c:pt idx="4">
                  <c:v>82.65</c:v>
                </c:pt>
              </c:numCache>
            </c:numRef>
          </c:val>
          <c:extLst>
            <c:ext xmlns:c16="http://schemas.microsoft.com/office/drawing/2014/chart" uri="{C3380CC4-5D6E-409C-BE32-E72D297353CC}">
              <c16:uniqueId val="{00000000-F32A-4EED-9BAC-6FFF42934DD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F32A-4EED-9BAC-6FFF42934DD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73.599999999999994</c:v>
                </c:pt>
                <c:pt idx="1">
                  <c:v>85.63</c:v>
                </c:pt>
                <c:pt idx="2">
                  <c:v>92.34</c:v>
                </c:pt>
                <c:pt idx="3">
                  <c:v>81.97</c:v>
                </c:pt>
                <c:pt idx="4">
                  <c:v>76.849999999999994</c:v>
                </c:pt>
              </c:numCache>
            </c:numRef>
          </c:val>
          <c:extLst>
            <c:ext xmlns:c16="http://schemas.microsoft.com/office/drawing/2014/chart" uri="{C3380CC4-5D6E-409C-BE32-E72D297353CC}">
              <c16:uniqueId val="{00000000-1881-42D7-9B9F-84A1B1B998F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1881-42D7-9B9F-84A1B1B998F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CE-408C-B2EF-7697839CBF0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CE-408C-B2EF-7697839CBF0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06-438A-B1DE-59DD5937A7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6-438A-B1DE-59DD5937A7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80-42E8-A3AB-CD5C25DB62C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0-42E8-A3AB-CD5C25DB62C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DF-401A-A177-A71CECC1997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DF-401A-A177-A71CECC1997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479.26</c:v>
                </c:pt>
                <c:pt idx="1">
                  <c:v>438.07</c:v>
                </c:pt>
                <c:pt idx="2">
                  <c:v>414.14</c:v>
                </c:pt>
                <c:pt idx="3">
                  <c:v>425.81</c:v>
                </c:pt>
                <c:pt idx="4">
                  <c:v>525.59</c:v>
                </c:pt>
              </c:numCache>
            </c:numRef>
          </c:val>
          <c:extLst>
            <c:ext xmlns:c16="http://schemas.microsoft.com/office/drawing/2014/chart" uri="{C3380CC4-5D6E-409C-BE32-E72D297353CC}">
              <c16:uniqueId val="{00000000-AA8E-4979-932A-073567FB548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A8E-4979-932A-073567FB548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68.8</c:v>
                </c:pt>
                <c:pt idx="1">
                  <c:v>79.48</c:v>
                </c:pt>
                <c:pt idx="2">
                  <c:v>87.13</c:v>
                </c:pt>
                <c:pt idx="3">
                  <c:v>77.3</c:v>
                </c:pt>
                <c:pt idx="4">
                  <c:v>48.82</c:v>
                </c:pt>
              </c:numCache>
            </c:numRef>
          </c:val>
          <c:extLst>
            <c:ext xmlns:c16="http://schemas.microsoft.com/office/drawing/2014/chart" uri="{C3380CC4-5D6E-409C-BE32-E72D297353CC}">
              <c16:uniqueId val="{00000000-9EDA-4978-857C-3C90A8B7B08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9EDA-4978-857C-3C90A8B7B08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355.97</c:v>
                </c:pt>
                <c:pt idx="1">
                  <c:v>306.85000000000002</c:v>
                </c:pt>
                <c:pt idx="2">
                  <c:v>287.72000000000003</c:v>
                </c:pt>
                <c:pt idx="3">
                  <c:v>324.39999999999998</c:v>
                </c:pt>
                <c:pt idx="4">
                  <c:v>415.48</c:v>
                </c:pt>
              </c:numCache>
            </c:numRef>
          </c:val>
          <c:extLst>
            <c:ext xmlns:c16="http://schemas.microsoft.com/office/drawing/2014/chart" uri="{C3380CC4-5D6E-409C-BE32-E72D297353CC}">
              <c16:uniqueId val="{00000000-2A4D-41B8-A480-99C2625B7C3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2A4D-41B8-A480-99C2625B7C3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長崎県　小値賀町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2239</v>
      </c>
      <c r="AM8" s="37"/>
      <c r="AN8" s="37"/>
      <c r="AO8" s="37"/>
      <c r="AP8" s="37"/>
      <c r="AQ8" s="37"/>
      <c r="AR8" s="37"/>
      <c r="AS8" s="37"/>
      <c r="AT8" s="38">
        <f>データ!$S$6</f>
        <v>25.5</v>
      </c>
      <c r="AU8" s="38"/>
      <c r="AV8" s="38"/>
      <c r="AW8" s="38"/>
      <c r="AX8" s="38"/>
      <c r="AY8" s="38"/>
      <c r="AZ8" s="38"/>
      <c r="BA8" s="38"/>
      <c r="BB8" s="38">
        <f>データ!$T$6</f>
        <v>87.8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99.15</v>
      </c>
      <c r="Q10" s="38"/>
      <c r="R10" s="38"/>
      <c r="S10" s="38"/>
      <c r="T10" s="38"/>
      <c r="U10" s="38"/>
      <c r="V10" s="38"/>
      <c r="W10" s="37">
        <f>データ!$Q$6</f>
        <v>4090</v>
      </c>
      <c r="X10" s="37"/>
      <c r="Y10" s="37"/>
      <c r="Z10" s="37"/>
      <c r="AA10" s="37"/>
      <c r="AB10" s="37"/>
      <c r="AC10" s="37"/>
      <c r="AD10" s="2"/>
      <c r="AE10" s="2"/>
      <c r="AF10" s="2"/>
      <c r="AG10" s="2"/>
      <c r="AH10" s="2"/>
      <c r="AI10" s="2"/>
      <c r="AJ10" s="2"/>
      <c r="AK10" s="2"/>
      <c r="AL10" s="37">
        <f>データ!$U$6</f>
        <v>2212</v>
      </c>
      <c r="AM10" s="37"/>
      <c r="AN10" s="37"/>
      <c r="AO10" s="37"/>
      <c r="AP10" s="37"/>
      <c r="AQ10" s="37"/>
      <c r="AR10" s="37"/>
      <c r="AS10" s="37"/>
      <c r="AT10" s="38">
        <f>データ!$V$6</f>
        <v>17.2</v>
      </c>
      <c r="AU10" s="38"/>
      <c r="AV10" s="38"/>
      <c r="AW10" s="38"/>
      <c r="AX10" s="38"/>
      <c r="AY10" s="38"/>
      <c r="AZ10" s="38"/>
      <c r="BA10" s="38"/>
      <c r="BB10" s="38">
        <f>データ!$W$6</f>
        <v>128.6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k4BLu/hdU0cVotuJIEvN3rBO8JoHRgUbQmOM2n5Ao5DP3zjBA2GryMswkkmDVP3YS7HBF+JELb8s9BWF6ZfTfQ==" saltValue="kWyYQABU8L76VoOSiyWd8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423831</v>
      </c>
      <c r="D6" s="20">
        <f t="shared" si="3"/>
        <v>47</v>
      </c>
      <c r="E6" s="20">
        <f t="shared" si="3"/>
        <v>1</v>
      </c>
      <c r="F6" s="20">
        <f t="shared" si="3"/>
        <v>0</v>
      </c>
      <c r="G6" s="20">
        <f t="shared" si="3"/>
        <v>0</v>
      </c>
      <c r="H6" s="20" t="str">
        <f t="shared" si="3"/>
        <v>長崎県　小値賀町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99.15</v>
      </c>
      <c r="Q6" s="21">
        <f t="shared" si="3"/>
        <v>4090</v>
      </c>
      <c r="R6" s="21">
        <f t="shared" si="3"/>
        <v>2239</v>
      </c>
      <c r="S6" s="21">
        <f t="shared" si="3"/>
        <v>25.5</v>
      </c>
      <c r="T6" s="21">
        <f t="shared" si="3"/>
        <v>87.8</v>
      </c>
      <c r="U6" s="21">
        <f t="shared" si="3"/>
        <v>2212</v>
      </c>
      <c r="V6" s="21">
        <f t="shared" si="3"/>
        <v>17.2</v>
      </c>
      <c r="W6" s="21">
        <f t="shared" si="3"/>
        <v>128.6</v>
      </c>
      <c r="X6" s="22">
        <f>IF(X7="",NA(),X7)</f>
        <v>73.599999999999994</v>
      </c>
      <c r="Y6" s="22">
        <f t="shared" ref="Y6:AG6" si="4">IF(Y7="",NA(),Y7)</f>
        <v>85.63</v>
      </c>
      <c r="Z6" s="22">
        <f t="shared" si="4"/>
        <v>92.34</v>
      </c>
      <c r="AA6" s="22">
        <f t="shared" si="4"/>
        <v>81.97</v>
      </c>
      <c r="AB6" s="22">
        <f t="shared" si="4"/>
        <v>76.849999999999994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479.26</v>
      </c>
      <c r="BF6" s="22">
        <f t="shared" ref="BF6:BN6" si="7">IF(BF7="",NA(),BF7)</f>
        <v>438.07</v>
      </c>
      <c r="BG6" s="22">
        <f t="shared" si="7"/>
        <v>414.14</v>
      </c>
      <c r="BH6" s="22">
        <f t="shared" si="7"/>
        <v>425.81</v>
      </c>
      <c r="BI6" s="22">
        <f t="shared" si="7"/>
        <v>525.59</v>
      </c>
      <c r="BJ6" s="22">
        <f t="shared" si="7"/>
        <v>1007.7</v>
      </c>
      <c r="BK6" s="22">
        <f t="shared" si="7"/>
        <v>1018.52</v>
      </c>
      <c r="BL6" s="22">
        <f t="shared" si="7"/>
        <v>949.61</v>
      </c>
      <c r="BM6" s="22">
        <f t="shared" si="7"/>
        <v>918.84</v>
      </c>
      <c r="BN6" s="22">
        <f t="shared" si="7"/>
        <v>955.49</v>
      </c>
      <c r="BO6" s="21" t="str">
        <f>IF(BO7="","",IF(BO7="-","【-】","【"&amp;SUBSTITUTE(TEXT(BO7,"#,##0.00"),"-","△")&amp;"】"))</f>
        <v>【982.48】</v>
      </c>
      <c r="BP6" s="22">
        <f>IF(BP7="",NA(),BP7)</f>
        <v>68.8</v>
      </c>
      <c r="BQ6" s="22">
        <f t="shared" ref="BQ6:BY6" si="8">IF(BQ7="",NA(),BQ7)</f>
        <v>79.48</v>
      </c>
      <c r="BR6" s="22">
        <f t="shared" si="8"/>
        <v>87.13</v>
      </c>
      <c r="BS6" s="22">
        <f t="shared" si="8"/>
        <v>77.3</v>
      </c>
      <c r="BT6" s="22">
        <f t="shared" si="8"/>
        <v>48.82</v>
      </c>
      <c r="BU6" s="22">
        <f t="shared" si="8"/>
        <v>59.22</v>
      </c>
      <c r="BV6" s="22">
        <f t="shared" si="8"/>
        <v>58.79</v>
      </c>
      <c r="BW6" s="22">
        <f t="shared" si="8"/>
        <v>58.41</v>
      </c>
      <c r="BX6" s="22">
        <f t="shared" si="8"/>
        <v>58.27</v>
      </c>
      <c r="BY6" s="22">
        <f t="shared" si="8"/>
        <v>55.15</v>
      </c>
      <c r="BZ6" s="21" t="str">
        <f>IF(BZ7="","",IF(BZ7="-","【-】","【"&amp;SUBSTITUTE(TEXT(BZ7,"#,##0.00"),"-","△")&amp;"】"))</f>
        <v>【50.61】</v>
      </c>
      <c r="CA6" s="22">
        <f>IF(CA7="",NA(),CA7)</f>
        <v>355.97</v>
      </c>
      <c r="CB6" s="22">
        <f t="shared" ref="CB6:CJ6" si="9">IF(CB7="",NA(),CB7)</f>
        <v>306.85000000000002</v>
      </c>
      <c r="CC6" s="22">
        <f t="shared" si="9"/>
        <v>287.72000000000003</v>
      </c>
      <c r="CD6" s="22">
        <f t="shared" si="9"/>
        <v>324.39999999999998</v>
      </c>
      <c r="CE6" s="22">
        <f t="shared" si="9"/>
        <v>415.48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54.18</v>
      </c>
      <c r="CM6" s="22">
        <f t="shared" ref="CM6:CU6" si="10">IF(CM7="",NA(),CM7)</f>
        <v>52.22</v>
      </c>
      <c r="CN6" s="22">
        <f t="shared" si="10"/>
        <v>50.87</v>
      </c>
      <c r="CO6" s="22">
        <f t="shared" si="10"/>
        <v>53.27</v>
      </c>
      <c r="CP6" s="22">
        <f t="shared" si="10"/>
        <v>53.82</v>
      </c>
      <c r="CQ6" s="22">
        <f t="shared" si="10"/>
        <v>56.76</v>
      </c>
      <c r="CR6" s="22">
        <f t="shared" si="10"/>
        <v>56.04</v>
      </c>
      <c r="CS6" s="22">
        <f t="shared" si="10"/>
        <v>58.52</v>
      </c>
      <c r="CT6" s="22">
        <f t="shared" si="10"/>
        <v>58.88</v>
      </c>
      <c r="CU6" s="22">
        <f t="shared" si="10"/>
        <v>58.16</v>
      </c>
      <c r="CV6" s="21" t="str">
        <f>IF(CV7="","",IF(CV7="-","【-】","【"&amp;SUBSTITUTE(TEXT(CV7,"#,##0.00"),"-","△")&amp;"】"))</f>
        <v>【56.15】</v>
      </c>
      <c r="CW6" s="22">
        <f>IF(CW7="",NA(),CW7)</f>
        <v>86.73</v>
      </c>
      <c r="CX6" s="22">
        <f t="shared" ref="CX6:DF6" si="11">IF(CX7="",NA(),CX7)</f>
        <v>86.9</v>
      </c>
      <c r="CY6" s="22">
        <f t="shared" si="11"/>
        <v>87.35</v>
      </c>
      <c r="CZ6" s="22">
        <f t="shared" si="11"/>
        <v>83.78</v>
      </c>
      <c r="DA6" s="22">
        <f t="shared" si="11"/>
        <v>82.65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v>
      </c>
      <c r="EF6" s="22">
        <f t="shared" si="14"/>
        <v>0.23</v>
      </c>
      <c r="EG6" s="22">
        <f t="shared" si="14"/>
        <v>0.27</v>
      </c>
      <c r="EH6" s="22">
        <f t="shared" si="14"/>
        <v>0.22</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423831</v>
      </c>
      <c r="D7" s="24">
        <v>47</v>
      </c>
      <c r="E7" s="24">
        <v>1</v>
      </c>
      <c r="F7" s="24">
        <v>0</v>
      </c>
      <c r="G7" s="24">
        <v>0</v>
      </c>
      <c r="H7" s="24" t="s">
        <v>96</v>
      </c>
      <c r="I7" s="24" t="s">
        <v>97</v>
      </c>
      <c r="J7" s="24" t="s">
        <v>98</v>
      </c>
      <c r="K7" s="24" t="s">
        <v>99</v>
      </c>
      <c r="L7" s="24" t="s">
        <v>100</v>
      </c>
      <c r="M7" s="24" t="s">
        <v>101</v>
      </c>
      <c r="N7" s="25" t="s">
        <v>102</v>
      </c>
      <c r="O7" s="25" t="s">
        <v>103</v>
      </c>
      <c r="P7" s="25">
        <v>99.15</v>
      </c>
      <c r="Q7" s="25">
        <v>4090</v>
      </c>
      <c r="R7" s="25">
        <v>2239</v>
      </c>
      <c r="S7" s="25">
        <v>25.5</v>
      </c>
      <c r="T7" s="25">
        <v>87.8</v>
      </c>
      <c r="U7" s="25">
        <v>2212</v>
      </c>
      <c r="V7" s="25">
        <v>17.2</v>
      </c>
      <c r="W7" s="25">
        <v>128.6</v>
      </c>
      <c r="X7" s="25">
        <v>73.599999999999994</v>
      </c>
      <c r="Y7" s="25">
        <v>85.63</v>
      </c>
      <c r="Z7" s="25">
        <v>92.34</v>
      </c>
      <c r="AA7" s="25">
        <v>81.97</v>
      </c>
      <c r="AB7" s="25">
        <v>76.849999999999994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479.26</v>
      </c>
      <c r="BF7" s="25">
        <v>438.07</v>
      </c>
      <c r="BG7" s="25">
        <v>414.14</v>
      </c>
      <c r="BH7" s="25">
        <v>425.81</v>
      </c>
      <c r="BI7" s="25">
        <v>525.59</v>
      </c>
      <c r="BJ7" s="25">
        <v>1007.7</v>
      </c>
      <c r="BK7" s="25">
        <v>1018.52</v>
      </c>
      <c r="BL7" s="25">
        <v>949.61</v>
      </c>
      <c r="BM7" s="25">
        <v>918.84</v>
      </c>
      <c r="BN7" s="25">
        <v>955.49</v>
      </c>
      <c r="BO7" s="25">
        <v>982.48</v>
      </c>
      <c r="BP7" s="25">
        <v>68.8</v>
      </c>
      <c r="BQ7" s="25">
        <v>79.48</v>
      </c>
      <c r="BR7" s="25">
        <v>87.13</v>
      </c>
      <c r="BS7" s="25">
        <v>77.3</v>
      </c>
      <c r="BT7" s="25">
        <v>48.82</v>
      </c>
      <c r="BU7" s="25">
        <v>59.22</v>
      </c>
      <c r="BV7" s="25">
        <v>58.79</v>
      </c>
      <c r="BW7" s="25">
        <v>58.41</v>
      </c>
      <c r="BX7" s="25">
        <v>58.27</v>
      </c>
      <c r="BY7" s="25">
        <v>55.15</v>
      </c>
      <c r="BZ7" s="25">
        <v>50.61</v>
      </c>
      <c r="CA7" s="25">
        <v>355.97</v>
      </c>
      <c r="CB7" s="25">
        <v>306.85000000000002</v>
      </c>
      <c r="CC7" s="25">
        <v>287.72000000000003</v>
      </c>
      <c r="CD7" s="25">
        <v>324.39999999999998</v>
      </c>
      <c r="CE7" s="25">
        <v>415.48</v>
      </c>
      <c r="CF7" s="25">
        <v>292.89999999999998</v>
      </c>
      <c r="CG7" s="25">
        <v>298.25</v>
      </c>
      <c r="CH7" s="25">
        <v>303.27999999999997</v>
      </c>
      <c r="CI7" s="25">
        <v>303.81</v>
      </c>
      <c r="CJ7" s="25">
        <v>310.26</v>
      </c>
      <c r="CK7" s="25">
        <v>320.83</v>
      </c>
      <c r="CL7" s="25">
        <v>54.18</v>
      </c>
      <c r="CM7" s="25">
        <v>52.22</v>
      </c>
      <c r="CN7" s="25">
        <v>50.87</v>
      </c>
      <c r="CO7" s="25">
        <v>53.27</v>
      </c>
      <c r="CP7" s="25">
        <v>53.82</v>
      </c>
      <c r="CQ7" s="25">
        <v>56.76</v>
      </c>
      <c r="CR7" s="25">
        <v>56.04</v>
      </c>
      <c r="CS7" s="25">
        <v>58.52</v>
      </c>
      <c r="CT7" s="25">
        <v>58.88</v>
      </c>
      <c r="CU7" s="25">
        <v>58.16</v>
      </c>
      <c r="CV7" s="25">
        <v>56.15</v>
      </c>
      <c r="CW7" s="25">
        <v>86.73</v>
      </c>
      <c r="CX7" s="25">
        <v>86.9</v>
      </c>
      <c r="CY7" s="25">
        <v>87.35</v>
      </c>
      <c r="CZ7" s="25">
        <v>83.78</v>
      </c>
      <c r="DA7" s="25">
        <v>82.65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0.2</v>
      </c>
      <c r="EF7" s="25">
        <v>0.23</v>
      </c>
      <c r="EG7" s="25">
        <v>0.27</v>
      </c>
      <c r="EH7" s="25">
        <v>0.22</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2024-01-23T09:02:17Z</cp:lastPrinted>
  <dcterms:created xsi:type="dcterms:W3CDTF">2023-12-05T01:07:25Z</dcterms:created>
  <dcterms:modified xsi:type="dcterms:W3CDTF">2024-03-04T02:02:11Z</dcterms:modified>
  <cp:category/>
</cp:coreProperties>
</file>