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1AAD089A-79C1-421F-A909-6671B6EC04EF}" xr6:coauthVersionLast="47" xr6:coauthVersionMax="47" xr10:uidLastSave="{00000000-0000-0000-0000-000000000000}"/>
  <workbookProtection workbookAlgorithmName="SHA-512" workbookHashValue="86aQd7YKiOfnAa4mmQZqZiQm7RGv93DMsuusIdpy2FIDYe7NlBGCcYgzllqPn/MGK5P7xYJlqWo0yCX+PEzqRg==" workbookSaltValue="tdWBzmp+D+NXmG71HLuT/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N6" i="5"/>
  <c r="B10" i="4" s="1"/>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G85" i="4"/>
  <c r="F85" i="4"/>
  <c r="BB10" i="4"/>
  <c r="AT10" i="4"/>
  <c r="W10" i="4"/>
  <c r="I10" i="4"/>
  <c r="BB8" i="4"/>
  <c r="AT8" i="4"/>
  <c r="AL8" i="4"/>
  <c r="AD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<sst xmlns="http://schemas.openxmlformats.org/spreadsheetml/2006/main" count="228" uniqueCount="113">
  <si>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</si>
  <si>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</si>
  <si>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</si>
  <si>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</si>
  <si>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</si>
  <si>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</si>
  <si>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</si>
  <si>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</si>
  <si>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</si>
  <si>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</si>
  <si>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</si>
  <si>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</si>
  <si>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</si>
  <si>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</si>
  <si>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</si>
  <si>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</si>
  <si>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</si>
  <si>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</si>
  <si>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</si>
  <si>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</si>
  <si>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</si>
  <si>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</si>
  <si>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</si>
  <si>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</si>
  <si>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</si>
  <si>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</si>
  <si>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</si>
  <si>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</si>
  <si>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</si>
  <si>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</si>
  <si>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</si>
  <si>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</si>
  <si>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</si>
  <si>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</si>
  <si>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</si>
  <si>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</si>
  <si>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</si>
  <si>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</si>
  <si>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</si>
  <si>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</si>
  <si>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</si>
  <si>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</si>
  <si>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</si>
  <si>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</si>
  <si>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</si>
  <si>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</si>
  <si>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</si>
  <si>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</si>
  <si>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</si>
  <si>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</si>
  <si>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</si>
  <si>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</si>
  <si>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</si>
  <si>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</si>
  <si>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</si>
  <si>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</si>
  <si>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</si>
  <si>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</si>
  <si>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</si>
  <si>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</si>
  <si>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</si>
  <si>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</si>
  <si>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</si>
  <si>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</si>
  <si>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</si>
  <si>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</si>
  <si>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</si>
  <si>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</si>
  <si>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</si>
  <si>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</si>
  <si>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</si>
  <si>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</si>
  <si>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</si>
  <si>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</si>
  <si>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</si>
  <si>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</si>
  <si>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</si>
  <si>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</si>
  <si>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</si>
  <si>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</si>
  <si>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</si>
  <si>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</si>
  <si>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</si>
  <si>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</si>
  <si>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</si>
  <si>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</si>
  <si>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</si>
  <si>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</si>
  <si>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</si>
  <si>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</si>
  <si>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</si>
  <si>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</si>
  <si>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</si>
  <si>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</si>
  <si>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</si>
  <si>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</si>
  <si>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</si>
  <si>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</si>
  <si>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</si>
  <si>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</si>
  <si>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</si>
  <si>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</si>
  <si>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</si>
  <si>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</si>
  <si>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</si>
  <si>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</si>
  <si>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</si>
  <si>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</si>
  <si>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</si>
  <si>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</si>
  <si>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において、①経常収支比率の100％超及び②累積欠損金比率の０％を維持しており、③～⑦において類似団体と比較しても、良好な経営状態にあると考えられます。⑧有収率については、ここ数年度は微増減を繰り返していますが、類似団体と比較すると平均を上回っています。
　本町においては、人口及び給水人口ともに微減しているなか、給水収益については、令和２年度のコロナ禍による自宅滞在増加等の影響による増加をピークに微増していましたが、ここ数年、微減していることを鑑みると、今後は微減傾向が継続すると思われます。そのなかで、水道設備の老朽化対策など経費の増加が見込まれるため、良好な経営状況を保ち続けるためにも、今以上の経営の健全性や効率性の向上に努める必要があると思われます。</t>
    <phoneticPr fontId="4"/>
  </si>
  <si>
    <t>　管路経年化率では、類似団体平均よりは低いものの、平成28年度から法定耐用年数が経過した管路が発生し、今後も発生が見込まれます。その中で、管路更新計画により老朽化した管路の布設替等の計画的な更新を図っていく必要があると考えます。
　有形固定資産減価償却率は類似団体と比較して多少高い数値にあり、保有資産の老朽化が進んできています。安心で安全な水の供給を安定して行うためにも、老朽化した施設及び管路の計画的な更新を図っていく必要があると考えます。</t>
    <phoneticPr fontId="4"/>
  </si>
  <si>
    <t>　収支は継続して黒字を維持し、事業の経営状況はおおむね安定していると考えられます。しかし、給水収益が微減傾向にある中で、保有施設の老朽化が進行や法定耐用年数を超えた管路の増加により、更新整備費用の増加が見込まれています。
　今後は一層の経費削減を行いながら、中長期的な基本計画となる水道施設台帳の施設更新計画を基に、更新費用の平準化を図り、安定かつ健全な事業経営を維持していくことが必要と考えます。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</si>
</sst>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1.93</c:v>
                </c:pt>
                <c:pt idx="1">
                  <c:v>0.61</c:v>
                </c:pt>
                <c:pt idx="2">
                  <c:v>0.1</c:v>
                </c:pt>
                <c:pt idx="3">
                  <c:v>0.56000000000000005</c:v>
                </c:pt>
                <c:pt idx="4">
                  <c:v>0.98</c:v>
                </c:pt>
              </c:numCache>
            </c:numRef>
          </c:val>
          <c:extLst>
            <c:ext xmlns:c16="http://schemas.microsoft.com/office/drawing/2014/chart" uri="{C3380CC4-5D6E-409C-BE32-E72D297353CC}">
              <c16:uniqueId val="{00000000-E416-4E0F-B978-5D3B1F9BBA4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E416-4E0F-B978-5D3B1F9BBA4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73.91</c:v>
                </c:pt>
                <c:pt idx="1">
                  <c:v>73.930000000000007</c:v>
                </c:pt>
                <c:pt idx="2">
                  <c:v>74.790000000000006</c:v>
                </c:pt>
                <c:pt idx="3">
                  <c:v>75.41</c:v>
                </c:pt>
                <c:pt idx="4">
                  <c:v>72.349999999999994</c:v>
                </c:pt>
              </c:numCache>
            </c:numRef>
          </c:val>
          <c:extLst>
            <c:ext xmlns:c16="http://schemas.microsoft.com/office/drawing/2014/chart" uri="{C3380CC4-5D6E-409C-BE32-E72D297353CC}">
              <c16:uniqueId val="{00000000-191B-4B82-ABC8-184C28512D4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191B-4B82-ABC8-184C28512D4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87.32</c:v>
                </c:pt>
                <c:pt idx="1">
                  <c:v>86.66</c:v>
                </c:pt>
                <c:pt idx="2">
                  <c:v>87.19</c:v>
                </c:pt>
                <c:pt idx="3">
                  <c:v>85.67</c:v>
                </c:pt>
                <c:pt idx="4">
                  <c:v>88.44</c:v>
                </c:pt>
              </c:numCache>
            </c:numRef>
          </c:val>
          <c:extLst>
            <c:ext xmlns:c16="http://schemas.microsoft.com/office/drawing/2014/chart" uri="{C3380CC4-5D6E-409C-BE32-E72D297353CC}">
              <c16:uniqueId val="{00000000-1A04-4EAE-96AC-C0CFA285255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1A04-4EAE-96AC-C0CFA285255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124.5</c:v>
                </c:pt>
                <c:pt idx="1">
                  <c:v>128.4</c:v>
                </c:pt>
                <c:pt idx="2">
                  <c:v>119.88</c:v>
                </c:pt>
                <c:pt idx="3">
                  <c:v>116.06</c:v>
                </c:pt>
                <c:pt idx="4">
                  <c:v>110.65</c:v>
                </c:pt>
              </c:numCache>
            </c:numRef>
          </c:val>
          <c:extLst>
            <c:ext xmlns:c16="http://schemas.microsoft.com/office/drawing/2014/chart" uri="{C3380CC4-5D6E-409C-BE32-E72D297353CC}">
              <c16:uniqueId val="{00000000-3B34-4C82-A9FD-13D4450DE7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3B34-4C82-A9FD-13D4450DE7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52.77</c:v>
                </c:pt>
                <c:pt idx="1">
                  <c:v>53.91</c:v>
                </c:pt>
                <c:pt idx="2">
                  <c:v>55.57</c:v>
                </c:pt>
                <c:pt idx="3">
                  <c:v>56.76</c:v>
                </c:pt>
                <c:pt idx="4">
                  <c:v>58.03</c:v>
                </c:pt>
              </c:numCache>
            </c:numRef>
          </c:val>
          <c:extLst>
            <c:ext xmlns:c16="http://schemas.microsoft.com/office/drawing/2014/chart" uri="{C3380CC4-5D6E-409C-BE32-E72D297353CC}">
              <c16:uniqueId val="{00000000-C66D-4AB6-AA01-B1D1F5C38F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C66D-4AB6-AA01-B1D1F5C38F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0.24</c:v>
                </c:pt>
                <c:pt idx="1">
                  <c:v>1.46</c:v>
                </c:pt>
                <c:pt idx="2">
                  <c:v>3.27</c:v>
                </c:pt>
                <c:pt idx="3">
                  <c:v>3.11</c:v>
                </c:pt>
                <c:pt idx="4">
                  <c:v>8.66</c:v>
                </c:pt>
              </c:numCache>
            </c:numRef>
          </c:val>
          <c:extLst>
            <c:ext xmlns:c16="http://schemas.microsoft.com/office/drawing/2014/chart" uri="{C3380CC4-5D6E-409C-BE32-E72D297353CC}">
              <c16:uniqueId val="{00000000-354F-44FD-9E94-A80A373AB4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354F-44FD-9E94-A80A373AB4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DA-4081-BC45-B57D22AB76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7CDA-4081-BC45-B57D22AB76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2770.04</c:v>
                </c:pt>
                <c:pt idx="1">
                  <c:v>2807.69</c:v>
                </c:pt>
                <c:pt idx="2">
                  <c:v>2064.09</c:v>
                </c:pt>
                <c:pt idx="3">
                  <c:v>2036.33</c:v>
                </c:pt>
                <c:pt idx="4">
                  <c:v>1848.7</c:v>
                </c:pt>
              </c:numCache>
            </c:numRef>
          </c:val>
          <c:extLst>
            <c:ext xmlns:c16="http://schemas.microsoft.com/office/drawing/2014/chart" uri="{C3380CC4-5D6E-409C-BE32-E72D297353CC}">
              <c16:uniqueId val="{00000000-5075-4C29-9576-8C1A6833F1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5075-4C29-9576-8C1A6833F1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22.13</c:v>
                </c:pt>
                <c:pt idx="1">
                  <c:v>20.03</c:v>
                </c:pt>
                <c:pt idx="2">
                  <c:v>17.75</c:v>
                </c:pt>
                <c:pt idx="3">
                  <c:v>15.68</c:v>
                </c:pt>
                <c:pt idx="4">
                  <c:v>13.49</c:v>
                </c:pt>
              </c:numCache>
            </c:numRef>
          </c:val>
          <c:extLst>
            <c:ext xmlns:c16="http://schemas.microsoft.com/office/drawing/2014/chart" uri="{C3380CC4-5D6E-409C-BE32-E72D297353CC}">
              <c16:uniqueId val="{00000000-3B6E-4B21-9140-D6669B742C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3B6E-4B21-9140-D6669B742C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122.72</c:v>
                </c:pt>
                <c:pt idx="1">
                  <c:v>124.77</c:v>
                </c:pt>
                <c:pt idx="2">
                  <c:v>117.53</c:v>
                </c:pt>
                <c:pt idx="3">
                  <c:v>112.62</c:v>
                </c:pt>
                <c:pt idx="4">
                  <c:v>106.03</c:v>
                </c:pt>
              </c:numCache>
            </c:numRef>
          </c:val>
          <c:extLst>
            <c:ext xmlns:c16="http://schemas.microsoft.com/office/drawing/2014/chart" uri="{C3380CC4-5D6E-409C-BE32-E72D297353CC}">
              <c16:uniqueId val="{00000000-2164-4567-A47C-33F7E1771E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2164-4567-A47C-33F7E1771E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171.19</c:v>
                </c:pt>
                <c:pt idx="1">
                  <c:v>168.92</c:v>
                </c:pt>
                <c:pt idx="2">
                  <c:v>177.7</c:v>
                </c:pt>
                <c:pt idx="3">
                  <c:v>185.53</c:v>
                </c:pt>
                <c:pt idx="4">
                  <c:v>197.72</c:v>
                </c:pt>
              </c:numCache>
            </c:numRef>
          </c:val>
          <c:extLst>
            <c:ext xmlns:c16="http://schemas.microsoft.com/office/drawing/2014/chart" uri="{C3380CC4-5D6E-409C-BE32-E72D297353CC}">
              <c16:uniqueId val="{00000000-AA5F-45F9-9DAB-708FBDB05C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AA5F-45F9-9DAB-708FBDB05C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時津町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29544</v>
      </c>
      <c r="AM8" s="45"/>
      <c r="AN8" s="45"/>
      <c r="AO8" s="45"/>
      <c r="AP8" s="45"/>
      <c r="AQ8" s="45"/>
      <c r="AR8" s="45"/>
      <c r="AS8" s="45"/>
      <c r="AT8" s="46">
        <f>データ!$S$6</f>
        <v>20.94</v>
      </c>
      <c r="AU8" s="47"/>
      <c r="AV8" s="47"/>
      <c r="AW8" s="47"/>
      <c r="AX8" s="47"/>
      <c r="AY8" s="47"/>
      <c r="AZ8" s="47"/>
      <c r="BA8" s="47"/>
      <c r="BB8" s="48">
        <f>データ!$T$6</f>
        <v>1410.89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96.63</v>
      </c>
      <c r="J10" s="47"/>
      <c r="K10" s="47"/>
      <c r="L10" s="47"/>
      <c r="M10" s="47"/>
      <c r="N10" s="47"/>
      <c r="O10" s="81"/>
      <c r="P10" s="48">
        <f>データ!$P$6</f>
        <v>99.83</v>
      </c>
      <c r="Q10" s="48"/>
      <c r="R10" s="48"/>
      <c r="S10" s="48"/>
      <c r="T10" s="48"/>
      <c r="U10" s="48"/>
      <c r="V10" s="48"/>
      <c r="W10" s="45">
        <f>データ!$Q$6</f>
        <v>3685</v>
      </c>
      <c r="X10" s="45"/>
      <c r="Y10" s="45"/>
      <c r="Z10" s="45"/>
      <c r="AA10" s="45"/>
      <c r="AB10" s="45"/>
      <c r="AC10" s="45"/>
      <c r="AD10" s="2"/>
      <c r="AE10" s="2"/>
      <c r="AF10" s="2"/>
      <c r="AG10" s="2"/>
      <c r="AH10" s="2"/>
      <c r="AI10" s="2"/>
      <c r="AJ10" s="2"/>
      <c r="AK10" s="2"/>
      <c r="AL10" s="45">
        <f>データ!$U$6</f>
        <v>29257</v>
      </c>
      <c r="AM10" s="45"/>
      <c r="AN10" s="45"/>
      <c r="AO10" s="45"/>
      <c r="AP10" s="45"/>
      <c r="AQ10" s="45"/>
      <c r="AR10" s="45"/>
      <c r="AS10" s="45"/>
      <c r="AT10" s="46">
        <f>データ!$V$6</f>
        <v>12.7</v>
      </c>
      <c r="AU10" s="47"/>
      <c r="AV10" s="47"/>
      <c r="AW10" s="47"/>
      <c r="AX10" s="47"/>
      <c r="AY10" s="47"/>
      <c r="AZ10" s="47"/>
      <c r="BA10" s="47"/>
      <c r="BB10" s="48">
        <f>データ!$W$6</f>
        <v>2303.6999999999998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jV6wdTdccWUfLXnCfUF7TJpDiAPWkON1qirvHc48LNMDXIV3RIGimZ9OEF+AJsePIb4K6ZlmXgvDM1BLB/Iiw==" saltValue="VGLgNpQo+OuRilzaI24VG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423084</v>
      </c>
      <c r="D6" s="20">
        <f t="shared" si="3"/>
        <v>46</v>
      </c>
      <c r="E6" s="20">
        <f t="shared" si="3"/>
        <v>1</v>
      </c>
      <c r="F6" s="20">
        <f t="shared" si="3"/>
        <v>0</v>
      </c>
      <c r="G6" s="20">
        <f t="shared" si="3"/>
        <v>1</v>
      </c>
      <c r="H6" s="20" t="str">
        <f t="shared" si="3"/>
        <v>長崎県　時津町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96.63</v>
      </c>
      <c r="P6" s="21">
        <f t="shared" si="3"/>
        <v>99.83</v>
      </c>
      <c r="Q6" s="21">
        <f t="shared" si="3"/>
        <v>3685</v>
      </c>
      <c r="R6" s="21">
        <f t="shared" si="3"/>
        <v>29544</v>
      </c>
      <c r="S6" s="21">
        <f t="shared" si="3"/>
        <v>20.94</v>
      </c>
      <c r="T6" s="21">
        <f t="shared" si="3"/>
        <v>1410.89</v>
      </c>
      <c r="U6" s="21">
        <f t="shared" si="3"/>
        <v>29257</v>
      </c>
      <c r="V6" s="21">
        <f t="shared" si="3"/>
        <v>12.7</v>
      </c>
      <c r="W6" s="21">
        <f t="shared" si="3"/>
        <v>2303.6999999999998</v>
      </c>
      <c r="X6" s="22">
        <f>IF(X7="",NA(),X7)</f>
        <v>124.5</v>
      </c>
      <c r="Y6" s="22">
        <f t="shared" ref="Y6:AG6" si="4">IF(Y7="",NA(),Y7)</f>
        <v>128.4</v>
      </c>
      <c r="Z6" s="22">
        <f t="shared" si="4"/>
        <v>119.88</v>
      </c>
      <c r="AA6" s="22">
        <f t="shared" si="4"/>
        <v>116.06</v>
      </c>
      <c r="AB6" s="22">
        <f t="shared" si="4"/>
        <v>110.65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2770.04</v>
      </c>
      <c r="AU6" s="22">
        <f t="shared" ref="AU6:BC6" si="6">IF(AU7="",NA(),AU7)</f>
        <v>2807.69</v>
      </c>
      <c r="AV6" s="22">
        <f t="shared" si="6"/>
        <v>2064.09</v>
      </c>
      <c r="AW6" s="22">
        <f t="shared" si="6"/>
        <v>2036.33</v>
      </c>
      <c r="AX6" s="22">
        <f t="shared" si="6"/>
        <v>1848.7</v>
      </c>
      <c r="AY6" s="22">
        <f t="shared" si="6"/>
        <v>369.69</v>
      </c>
      <c r="AZ6" s="22">
        <f t="shared" si="6"/>
        <v>379.08</v>
      </c>
      <c r="BA6" s="22">
        <f t="shared" si="6"/>
        <v>367.55</v>
      </c>
      <c r="BB6" s="22">
        <f t="shared" si="6"/>
        <v>378.56</v>
      </c>
      <c r="BC6" s="22">
        <f t="shared" si="6"/>
        <v>364.46</v>
      </c>
      <c r="BD6" s="21" t="str">
        <f>IF(BD7="","",IF(BD7="-","【-】","【"&amp;SUBSTITUTE(TEXT(BD7,"#,##0.00"),"-","△")&amp;"】"))</f>
        <v>【252.29】</v>
      </c>
      <c r="BE6" s="22">
        <f>IF(BE7="",NA(),BE7)</f>
        <v>22.13</v>
      </c>
      <c r="BF6" s="22">
        <f t="shared" ref="BF6:BN6" si="7">IF(BF7="",NA(),BF7)</f>
        <v>20.03</v>
      </c>
      <c r="BG6" s="22">
        <f t="shared" si="7"/>
        <v>17.75</v>
      </c>
      <c r="BH6" s="22">
        <f t="shared" si="7"/>
        <v>15.68</v>
      </c>
      <c r="BI6" s="22">
        <f t="shared" si="7"/>
        <v>13.49</v>
      </c>
      <c r="BJ6" s="22">
        <f t="shared" si="7"/>
        <v>402.99</v>
      </c>
      <c r="BK6" s="22">
        <f t="shared" si="7"/>
        <v>398.98</v>
      </c>
      <c r="BL6" s="22">
        <f t="shared" si="7"/>
        <v>418.68</v>
      </c>
      <c r="BM6" s="22">
        <f t="shared" si="7"/>
        <v>395.68</v>
      </c>
      <c r="BN6" s="22">
        <f t="shared" si="7"/>
        <v>403.72</v>
      </c>
      <c r="BO6" s="21" t="str">
        <f>IF(BO7="","",IF(BO7="-","【-】","【"&amp;SUBSTITUTE(TEXT(BO7,"#,##0.00"),"-","△")&amp;"】"))</f>
        <v>【268.07】</v>
      </c>
      <c r="BP6" s="22">
        <f>IF(BP7="",NA(),BP7)</f>
        <v>122.72</v>
      </c>
      <c r="BQ6" s="22">
        <f t="shared" ref="BQ6:BY6" si="8">IF(BQ7="",NA(),BQ7)</f>
        <v>124.77</v>
      </c>
      <c r="BR6" s="22">
        <f t="shared" si="8"/>
        <v>117.53</v>
      </c>
      <c r="BS6" s="22">
        <f t="shared" si="8"/>
        <v>112.62</v>
      </c>
      <c r="BT6" s="22">
        <f t="shared" si="8"/>
        <v>106.03</v>
      </c>
      <c r="BU6" s="22">
        <f t="shared" si="8"/>
        <v>98.66</v>
      </c>
      <c r="BV6" s="22">
        <f t="shared" si="8"/>
        <v>98.64</v>
      </c>
      <c r="BW6" s="22">
        <f t="shared" si="8"/>
        <v>94.78</v>
      </c>
      <c r="BX6" s="22">
        <f t="shared" si="8"/>
        <v>97.59</v>
      </c>
      <c r="BY6" s="22">
        <f t="shared" si="8"/>
        <v>92.17</v>
      </c>
      <c r="BZ6" s="21" t="str">
        <f>IF(BZ7="","",IF(BZ7="-","【-】","【"&amp;SUBSTITUTE(TEXT(BZ7,"#,##0.00"),"-","△")&amp;"】"))</f>
        <v>【97.47】</v>
      </c>
      <c r="CA6" s="22">
        <f>IF(CA7="",NA(),CA7)</f>
        <v>171.19</v>
      </c>
      <c r="CB6" s="22">
        <f t="shared" ref="CB6:CJ6" si="9">IF(CB7="",NA(),CB7)</f>
        <v>168.92</v>
      </c>
      <c r="CC6" s="22">
        <f t="shared" si="9"/>
        <v>177.7</v>
      </c>
      <c r="CD6" s="22">
        <f t="shared" si="9"/>
        <v>185.53</v>
      </c>
      <c r="CE6" s="22">
        <f t="shared" si="9"/>
        <v>197.72</v>
      </c>
      <c r="CF6" s="22">
        <f t="shared" si="9"/>
        <v>178.59</v>
      </c>
      <c r="CG6" s="22">
        <f t="shared" si="9"/>
        <v>178.92</v>
      </c>
      <c r="CH6" s="22">
        <f t="shared" si="9"/>
        <v>181.3</v>
      </c>
      <c r="CI6" s="22">
        <f t="shared" si="9"/>
        <v>181.71</v>
      </c>
      <c r="CJ6" s="22">
        <f t="shared" si="9"/>
        <v>188.51</v>
      </c>
      <c r="CK6" s="21" t="str">
        <f>IF(CK7="","",IF(CK7="-","【-】","【"&amp;SUBSTITUTE(TEXT(CK7,"#,##0.00"),"-","△")&amp;"】"))</f>
        <v>【174.75】</v>
      </c>
      <c r="CL6" s="22">
        <f>IF(CL7="",NA(),CL7)</f>
        <v>73.91</v>
      </c>
      <c r="CM6" s="22">
        <f t="shared" ref="CM6:CU6" si="10">IF(CM7="",NA(),CM7)</f>
        <v>73.930000000000007</v>
      </c>
      <c r="CN6" s="22">
        <f t="shared" si="10"/>
        <v>74.790000000000006</v>
      </c>
      <c r="CO6" s="22">
        <f t="shared" si="10"/>
        <v>75.41</v>
      </c>
      <c r="CP6" s="22">
        <f t="shared" si="10"/>
        <v>72.349999999999994</v>
      </c>
      <c r="CQ6" s="22">
        <f t="shared" si="10"/>
        <v>55.03</v>
      </c>
      <c r="CR6" s="22">
        <f t="shared" si="10"/>
        <v>55.14</v>
      </c>
      <c r="CS6" s="22">
        <f t="shared" si="10"/>
        <v>55.89</v>
      </c>
      <c r="CT6" s="22">
        <f t="shared" si="10"/>
        <v>55.72</v>
      </c>
      <c r="CU6" s="22">
        <f t="shared" si="10"/>
        <v>55.31</v>
      </c>
      <c r="CV6" s="21" t="str">
        <f>IF(CV7="","",IF(CV7="-","【-】","【"&amp;SUBSTITUTE(TEXT(CV7,"#,##0.00"),"-","△")&amp;"】"))</f>
        <v>【59.97】</v>
      </c>
      <c r="CW6" s="22">
        <f>IF(CW7="",NA(),CW7)</f>
        <v>87.32</v>
      </c>
      <c r="CX6" s="22">
        <f t="shared" ref="CX6:DF6" si="11">IF(CX7="",NA(),CX7)</f>
        <v>86.66</v>
      </c>
      <c r="CY6" s="22">
        <f t="shared" si="11"/>
        <v>87.19</v>
      </c>
      <c r="CZ6" s="22">
        <f t="shared" si="11"/>
        <v>85.67</v>
      </c>
      <c r="DA6" s="22">
        <f t="shared" si="11"/>
        <v>88.44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52.77</v>
      </c>
      <c r="DI6" s="22">
        <f t="shared" ref="DI6:DQ6" si="12">IF(DI7="",NA(),DI7)</f>
        <v>53.91</v>
      </c>
      <c r="DJ6" s="22">
        <f t="shared" si="12"/>
        <v>55.57</v>
      </c>
      <c r="DK6" s="22">
        <f t="shared" si="12"/>
        <v>56.76</v>
      </c>
      <c r="DL6" s="22">
        <f t="shared" si="12"/>
        <v>58.03</v>
      </c>
      <c r="DM6" s="22">
        <f t="shared" si="12"/>
        <v>48.87</v>
      </c>
      <c r="DN6" s="22">
        <f t="shared" si="12"/>
        <v>49.92</v>
      </c>
      <c r="DO6" s="22">
        <f t="shared" si="12"/>
        <v>50.63</v>
      </c>
      <c r="DP6" s="22">
        <f t="shared" si="12"/>
        <v>51.29</v>
      </c>
      <c r="DQ6" s="22">
        <f t="shared" si="12"/>
        <v>52.2</v>
      </c>
      <c r="DR6" s="21" t="str">
        <f>IF(DR7="","",IF(DR7="-","【-】","【"&amp;SUBSTITUTE(TEXT(DR7,"#,##0.00"),"-","△")&amp;"】"))</f>
        <v>【51.51】</v>
      </c>
      <c r="DS6" s="22">
        <f>IF(DS7="",NA(),DS7)</f>
        <v>0.24</v>
      </c>
      <c r="DT6" s="22">
        <f t="shared" ref="DT6:EB6" si="13">IF(DT7="",NA(),DT7)</f>
        <v>1.46</v>
      </c>
      <c r="DU6" s="22">
        <f t="shared" si="13"/>
        <v>3.27</v>
      </c>
      <c r="DV6" s="22">
        <f t="shared" si="13"/>
        <v>3.11</v>
      </c>
      <c r="DW6" s="22">
        <f t="shared" si="13"/>
        <v>8.66</v>
      </c>
      <c r="DX6" s="22">
        <f t="shared" si="13"/>
        <v>14.85</v>
      </c>
      <c r="DY6" s="22">
        <f t="shared" si="13"/>
        <v>16.88</v>
      </c>
      <c r="DZ6" s="22">
        <f t="shared" si="13"/>
        <v>18.28</v>
      </c>
      <c r="EA6" s="22">
        <f t="shared" si="13"/>
        <v>19.61</v>
      </c>
      <c r="EB6" s="22">
        <f t="shared" si="13"/>
        <v>20.73</v>
      </c>
      <c r="EC6" s="21" t="str">
        <f>IF(EC7="","",IF(EC7="-","【-】","【"&amp;SUBSTITUTE(TEXT(EC7,"#,##0.00"),"-","△")&amp;"】"))</f>
        <v>【23.75】</v>
      </c>
      <c r="ED6" s="22">
        <f>IF(ED7="",NA(),ED7)</f>
        <v>1.93</v>
      </c>
      <c r="EE6" s="22">
        <f t="shared" ref="EE6:EM6" si="14">IF(EE7="",NA(),EE7)</f>
        <v>0.61</v>
      </c>
      <c r="EF6" s="22">
        <f t="shared" si="14"/>
        <v>0.1</v>
      </c>
      <c r="EG6" s="22">
        <f t="shared" si="14"/>
        <v>0.56000000000000005</v>
      </c>
      <c r="EH6" s="22">
        <f t="shared" si="14"/>
        <v>0.98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423084</v>
      </c>
      <c r="D7" s="24">
        <v>46</v>
      </c>
      <c r="E7" s="24">
        <v>1</v>
      </c>
      <c r="F7" s="24">
        <v>0</v>
      </c>
      <c r="G7" s="24">
        <v>1</v>
      </c>
      <c r="H7" s="24" t="s">
        <v>93</v>
      </c>
      <c r="I7" s="24" t="s">
        <v>94</v>
      </c>
      <c r="J7" s="24" t="s">
        <v>95</v>
      </c>
      <c r="K7" s="24" t="s">
        <v>96</v>
      </c>
      <c r="L7" s="24" t="s">
        <v>97</v>
      </c>
      <c r="M7" s="24" t="s">
        <v>98</v>
      </c>
      <c r="N7" s="25" t="s">
        <v>99</v>
      </c>
      <c r="O7" s="25">
        <v>96.63</v>
      </c>
      <c r="P7" s="25">
        <v>99.83</v>
      </c>
      <c r="Q7" s="25">
        <v>3685</v>
      </c>
      <c r="R7" s="25">
        <v>29544</v>
      </c>
      <c r="S7" s="25">
        <v>20.94</v>
      </c>
      <c r="T7" s="25">
        <v>1410.89</v>
      </c>
      <c r="U7" s="25">
        <v>29257</v>
      </c>
      <c r="V7" s="25">
        <v>12.7</v>
      </c>
      <c r="W7" s="25">
        <v>2303.6999999999998</v>
      </c>
      <c r="X7" s="25">
        <v>124.5</v>
      </c>
      <c r="Y7" s="25">
        <v>128.4</v>
      </c>
      <c r="Z7" s="25">
        <v>119.88</v>
      </c>
      <c r="AA7" s="25">
        <v>116.06</v>
      </c>
      <c r="AB7" s="25">
        <v>110.65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2770.04</v>
      </c>
      <c r="AU7" s="25">
        <v>2807.69</v>
      </c>
      <c r="AV7" s="25">
        <v>2064.09</v>
      </c>
      <c r="AW7" s="25">
        <v>2036.33</v>
      </c>
      <c r="AX7" s="25">
        <v>1848.7</v>
      </c>
      <c r="AY7" s="25">
        <v>369.69</v>
      </c>
      <c r="AZ7" s="25">
        <v>379.08</v>
      </c>
      <c r="BA7" s="25">
        <v>367.55</v>
      </c>
      <c r="BB7" s="25">
        <v>378.56</v>
      </c>
      <c r="BC7" s="25">
        <v>364.46</v>
      </c>
      <c r="BD7" s="25">
        <v>252.29</v>
      </c>
      <c r="BE7" s="25">
        <v>22.13</v>
      </c>
      <c r="BF7" s="25">
        <v>20.03</v>
      </c>
      <c r="BG7" s="25">
        <v>17.75</v>
      </c>
      <c r="BH7" s="25">
        <v>15.68</v>
      </c>
      <c r="BI7" s="25">
        <v>13.49</v>
      </c>
      <c r="BJ7" s="25">
        <v>402.99</v>
      </c>
      <c r="BK7" s="25">
        <v>398.98</v>
      </c>
      <c r="BL7" s="25">
        <v>418.68</v>
      </c>
      <c r="BM7" s="25">
        <v>395.68</v>
      </c>
      <c r="BN7" s="25">
        <v>403.72</v>
      </c>
      <c r="BO7" s="25">
        <v>268.07</v>
      </c>
      <c r="BP7" s="25">
        <v>122.72</v>
      </c>
      <c r="BQ7" s="25">
        <v>124.77</v>
      </c>
      <c r="BR7" s="25">
        <v>117.53</v>
      </c>
      <c r="BS7" s="25">
        <v>112.62</v>
      </c>
      <c r="BT7" s="25">
        <v>106.03</v>
      </c>
      <c r="BU7" s="25">
        <v>98.66</v>
      </c>
      <c r="BV7" s="25">
        <v>98.64</v>
      </c>
      <c r="BW7" s="25">
        <v>94.78</v>
      </c>
      <c r="BX7" s="25">
        <v>97.59</v>
      </c>
      <c r="BY7" s="25">
        <v>92.17</v>
      </c>
      <c r="BZ7" s="25">
        <v>97.47</v>
      </c>
      <c r="CA7" s="25">
        <v>171.19</v>
      </c>
      <c r="CB7" s="25">
        <v>168.92</v>
      </c>
      <c r="CC7" s="25">
        <v>177.7</v>
      </c>
      <c r="CD7" s="25">
        <v>185.53</v>
      </c>
      <c r="CE7" s="25">
        <v>197.72</v>
      </c>
      <c r="CF7" s="25">
        <v>178.59</v>
      </c>
      <c r="CG7" s="25">
        <v>178.92</v>
      </c>
      <c r="CH7" s="25">
        <v>181.3</v>
      </c>
      <c r="CI7" s="25">
        <v>181.71</v>
      </c>
      <c r="CJ7" s="25">
        <v>188.51</v>
      </c>
      <c r="CK7" s="25">
        <v>174.75</v>
      </c>
      <c r="CL7" s="25">
        <v>73.91</v>
      </c>
      <c r="CM7" s="25">
        <v>73.930000000000007</v>
      </c>
      <c r="CN7" s="25">
        <v>74.790000000000006</v>
      </c>
      <c r="CO7" s="25">
        <v>75.41</v>
      </c>
      <c r="CP7" s="25">
        <v>72.349999999999994</v>
      </c>
      <c r="CQ7" s="25">
        <v>55.03</v>
      </c>
      <c r="CR7" s="25">
        <v>55.14</v>
      </c>
      <c r="CS7" s="25">
        <v>55.89</v>
      </c>
      <c r="CT7" s="25">
        <v>55.72</v>
      </c>
      <c r="CU7" s="25">
        <v>55.31</v>
      </c>
      <c r="CV7" s="25">
        <v>59.97</v>
      </c>
      <c r="CW7" s="25">
        <v>87.32</v>
      </c>
      <c r="CX7" s="25">
        <v>86.66</v>
      </c>
      <c r="CY7" s="25">
        <v>87.19</v>
      </c>
      <c r="CZ7" s="25">
        <v>85.67</v>
      </c>
      <c r="DA7" s="25">
        <v>88.44</v>
      </c>
      <c r="DB7" s="25">
        <v>81.900000000000006</v>
      </c>
      <c r="DC7" s="25">
        <v>81.39</v>
      </c>
      <c r="DD7" s="25">
        <v>81.27</v>
      </c>
      <c r="DE7" s="25">
        <v>81.260000000000005</v>
      </c>
      <c r="DF7" s="25">
        <v>80.36</v>
      </c>
      <c r="DG7" s="25">
        <v>89.76</v>
      </c>
      <c r="DH7" s="25">
        <v>52.77</v>
      </c>
      <c r="DI7" s="25">
        <v>53.91</v>
      </c>
      <c r="DJ7" s="25">
        <v>55.57</v>
      </c>
      <c r="DK7" s="25">
        <v>56.76</v>
      </c>
      <c r="DL7" s="25">
        <v>58.03</v>
      </c>
      <c r="DM7" s="25">
        <v>48.87</v>
      </c>
      <c r="DN7" s="25">
        <v>49.92</v>
      </c>
      <c r="DO7" s="25">
        <v>50.63</v>
      </c>
      <c r="DP7" s="25">
        <v>51.29</v>
      </c>
      <c r="DQ7" s="25">
        <v>52.2</v>
      </c>
      <c r="DR7" s="25">
        <v>51.51</v>
      </c>
      <c r="DS7" s="25">
        <v>0.24</v>
      </c>
      <c r="DT7" s="25">
        <v>1.46</v>
      </c>
      <c r="DU7" s="25">
        <v>3.27</v>
      </c>
      <c r="DV7" s="25">
        <v>3.11</v>
      </c>
      <c r="DW7" s="25">
        <v>8.66</v>
      </c>
      <c r="DX7" s="25">
        <v>14.85</v>
      </c>
      <c r="DY7" s="25">
        <v>16.88</v>
      </c>
      <c r="DZ7" s="25">
        <v>18.28</v>
      </c>
      <c r="EA7" s="25">
        <v>19.61</v>
      </c>
      <c r="EB7" s="25">
        <v>20.73</v>
      </c>
      <c r="EC7" s="25">
        <v>23.75</v>
      </c>
      <c r="ED7" s="25">
        <v>1.93</v>
      </c>
      <c r="EE7" s="25">
        <v>0.61</v>
      </c>
      <c r="EF7" s="25">
        <v>0.1</v>
      </c>
      <c r="EG7" s="25">
        <v>0.56000000000000005</v>
      </c>
      <c r="EH7" s="25">
        <v>0.98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2024-01-24T00:45:39Z</cp:lastPrinted>
  <dcterms:created xsi:type="dcterms:W3CDTF">2023-12-05T01:01:40Z</dcterms:created>
  <dcterms:modified xsi:type="dcterms:W3CDTF">2024-03-04T02:00:50Z</dcterms:modified>
  <cp:category/>
</cp:coreProperties>
</file>