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1_水道事業（上水・簡水）\"/>
    </mc:Choice>
  </mc:AlternateContent>
  <xr:revisionPtr revIDLastSave="0" documentId="13_ncr:1_{7A220515-60D3-4931-BD68-3CC7DD41C453}" xr6:coauthVersionLast="47" xr6:coauthVersionMax="47" xr10:uidLastSave="{00000000-0000-0000-0000-000000000000}"/>
  <workbookProtection workbookAlgorithmName="SHA-512" workbookHashValue="vnISbVIsSU8HRwqgFNpM5KVxV9j1Seo7QkCVKDuEhtby/Oh5rsj1BtfMc9czfZadPhb9R82xb+4f88JPAs0v2g==" workbookSaltValue="q7yiAkPTGhKrSwLTWGXQ7Q=="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W10" i="4" s="1"/>
  <c r="P6" i="5"/>
  <c r="O6" i="5"/>
  <c r="I10" i="4" s="1"/>
  <c r="N6" i="5"/>
  <c r="M6" i="5"/>
  <c r="L6" i="5"/>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G85" i="4"/>
  <c r="F85" i="4"/>
  <c r="E85" i="4"/>
  <c r="BB10" i="4"/>
  <c r="AL10" i="4"/>
  <c r="P10" i="4"/>
  <c r="B10" i="4"/>
  <c r="BB8" i="4"/>
  <c r="AT8" i="4"/>
  <c r="AL8" i="4"/>
  <c r="AD8" i="4"/>
  <c r="W8" i="4"/>
  <c r="I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<sst xmlns="http://schemas.openxmlformats.org/spreadsheetml/2006/main" count="228" uniqueCount="114">
  <si>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</si>
  <si>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</si>
  <si>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</si>
  <si>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</si>
  <si>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</si>
  <si>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</si>
  <si>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</si>
  <si>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</si>
  <si>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</si>
  <si>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</si>
  <si>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</si>
  <si>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</si>
  <si>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</si>
  <si>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</si>
  <si>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</si>
  <si>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</si>
  <si>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</si>
  <si>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</si>
  <si>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</si>
  <si>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</si>
  <si>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</si>
  <si>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</si>
  <si>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</si>
  <si>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</si>
  <si>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</si>
  <si>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</si>
  <si>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</si>
  <si>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</si>
  <si>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</si>
  <si>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</si>
  <si>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</si>
  <si>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</si>
  <si>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</si>
  <si>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</si>
  <si>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</si>
  <si>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</si>
  <si>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</si>
  <si>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</si>
  <si>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</si>
  <si>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</si>
  <si>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</si>
  <si>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</si>
  <si>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</si>
  <si>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</si>
  <si>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</si>
  <si>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</si>
  <si>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</si>
  <si>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</si>
  <si>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</si>
  <si>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</si>
  <si>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</si>
  <si>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</si>
  <si>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</si>
  <si>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</si>
  <si>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</si>
  <si>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</si>
  <si>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</si>
  <si>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</si>
  <si>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</si>
  <si>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</si>
  <si>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</si>
  <si>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</si>
  <si>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</si>
  <si>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</si>
  <si>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</si>
  <si>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</si>
  <si>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</si>
  <si>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</si>
  <si>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</si>
  <si>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</si>
  <si>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</si>
  <si>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</si>
  <si>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</si>
  <si>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</si>
  <si>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</si>
  <si>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</si>
  <si>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</si>
  <si>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</si>
  <si>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</si>
  <si>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</si>
  <si>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</si>
  <si>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</si>
  <si>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</si>
  <si>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</si>
  <si>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</si>
  <si>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</si>
  <si>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</si>
  <si>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</si>
  <si>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</si>
  <si>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</si>
  <si>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</si>
  <si>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</si>
  <si>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</si>
  <si>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長与町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</si>
  <si>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</si>
  <si>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</si>
  <si>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</si>
  <si>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</si>
  <si>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</si>
  <si>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</si>
  <si>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</si>
  <si>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</si>
  <si>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</si>
  <si>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</si>
  <si>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</si>
  <si>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</si>
  <si>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</si>
  <si>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</si>
  <si>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</si>
  <si>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</si>
  <si>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</si>
  <si>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高度経済成長期に整備された施設の老朽化が急速に進んでいる状況に対応するため、中長期計画及び経営戦略を策定し、財政状況を考慮しつつ老朽管更新を行っているが、管路経年化率の上昇を解消することは困難であるため漏水状況や重要度などを参考にすることで、より効果が発揮できるよう更新工事を実施している。</t>
    <phoneticPr fontId="4"/>
  </si>
  <si>
    <t>今後も人口減少や水需要の減少による収益の減少、施設更新のための費用増大で、経営状況は順風満帆とは言い難い状況が続いていくものと思われる。そのような状況の中で、水道事業者として企業努力が求められるものと認識をしているが、様々な手法を用いて、事業効率化のための取り組みを推進していきたい。</t>
    <phoneticPr fontId="4"/>
  </si>
  <si>
    <t>令和4年度は、経常収支比率、料金回収率が類似団体平均よりも高く、欠損金も発生していないことから、一見、健全な経営を維持できているように見受けられるが、新型コロナ感染症による社会情勢の影響を受けた令和2年度をピークに、給水収益の減少及び費用の増加に伴い、両比率とも減少傾向にある。
　近年の水需要は、給水人口の減少、節水型家電の普及のみならず、資源循環型社会の定着による節水意識の高まりにより給水収益は減少傾向にあり、今後の経営はより厳しいものになっていくことが予想され、健全な経営を維持していくため、費用においても更なる精査を進め、抑制していく必要がある。
　一方で、施設利用率、有収率は良好な数値を保っており、今後も大きな変動なく推移していくものと予測している。
　企業債残高対給水収益比率は上昇傾向にあるが、まだ余力があることを加味し、高まる更新需要への対応策として、今後も企業債を効果的に活用していくことが必要と考えている。</t>
    <rPh sb="94" eb="95">
      <t>ウ</t>
    </rPh>
    <rPh sb="97" eb="99">
      <t>レイワ</t>
    </rPh>
    <rPh sb="100" eb="102">
      <t>ネンド</t>
    </rPh>
    <rPh sb="108" eb="110">
      <t>キュウスイ</t>
    </rPh>
    <rPh sb="110" eb="112">
      <t>シュウエキ</t>
    </rPh>
    <rPh sb="113" eb="115">
      <t>ゲンショウ</t>
    </rPh>
    <rPh sb="115" eb="116">
      <t>オヨ</t>
    </rPh>
    <rPh sb="117" eb="119">
      <t>ヒヨウ</t>
    </rPh>
    <rPh sb="120" eb="122">
      <t>ゾウカ</t>
    </rPh>
    <rPh sb="123" eb="124">
      <t>トモナ</t>
    </rPh>
    <rPh sb="126" eb="127">
      <t>リョウ</t>
    </rPh>
    <rPh sb="127" eb="129">
      <t>ヒリツ</t>
    </rPh>
    <rPh sb="131" eb="133">
      <t>ゲンショウ</t>
    </rPh>
    <rPh sb="133" eb="135">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</si>
</sst>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1.1000000000000001</c:v>
                </c:pt>
                <c:pt idx="1">
                  <c:v>0.55000000000000004</c:v>
                </c:pt>
                <c:pt idx="2">
                  <c:v>0.59</c:v>
                </c:pt>
                <c:pt idx="3">
                  <c:v>1.42</c:v>
                </c:pt>
                <c:pt idx="4">
                  <c:v>0.45</c:v>
                </c:pt>
              </c:numCache>
            </c:numRef>
          </c:val>
          <c:extLst>
            <c:ext xmlns:c16="http://schemas.microsoft.com/office/drawing/2014/chart" uri="{C3380CC4-5D6E-409C-BE32-E72D297353CC}">
              <c16:uniqueId val="{00000000-52BB-4F42-868A-940776BF61D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52BB-4F42-868A-940776BF61D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83.02</c:v>
                </c:pt>
                <c:pt idx="1">
                  <c:v>79.81</c:v>
                </c:pt>
                <c:pt idx="2">
                  <c:v>82.39</c:v>
                </c:pt>
                <c:pt idx="3">
                  <c:v>81.96</c:v>
                </c:pt>
                <c:pt idx="4">
                  <c:v>79.97</c:v>
                </c:pt>
              </c:numCache>
            </c:numRef>
          </c:val>
          <c:extLst>
            <c:ext xmlns:c16="http://schemas.microsoft.com/office/drawing/2014/chart" uri="{C3380CC4-5D6E-409C-BE32-E72D297353CC}">
              <c16:uniqueId val="{00000000-1F1A-4454-A578-4B5BAC1380D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1F1A-4454-A578-4B5BAC1380D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89.34</c:v>
                </c:pt>
                <c:pt idx="1">
                  <c:v>91.45</c:v>
                </c:pt>
                <c:pt idx="2">
                  <c:v>91.56</c:v>
                </c:pt>
                <c:pt idx="3">
                  <c:v>91.31</c:v>
                </c:pt>
                <c:pt idx="4">
                  <c:v>91.39</c:v>
                </c:pt>
              </c:numCache>
            </c:numRef>
          </c:val>
          <c:extLst>
            <c:ext xmlns:c16="http://schemas.microsoft.com/office/drawing/2014/chart" uri="{C3380CC4-5D6E-409C-BE32-E72D297353CC}">
              <c16:uniqueId val="{00000000-31C2-494C-B6E0-6C24094C24D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31C2-494C-B6E0-6C24094C24D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112.94</c:v>
                </c:pt>
                <c:pt idx="1">
                  <c:v>111.45</c:v>
                </c:pt>
                <c:pt idx="2">
                  <c:v>122.87</c:v>
                </c:pt>
                <c:pt idx="3">
                  <c:v>120.89</c:v>
                </c:pt>
                <c:pt idx="4">
                  <c:v>117.69</c:v>
                </c:pt>
              </c:numCache>
            </c:numRef>
          </c:val>
          <c:extLst>
            <c:ext xmlns:c16="http://schemas.microsoft.com/office/drawing/2014/chart" uri="{C3380CC4-5D6E-409C-BE32-E72D297353CC}">
              <c16:uniqueId val="{00000000-910A-4904-BD8F-77B5F7F30FA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910A-4904-BD8F-77B5F7F30FA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49.06</c:v>
                </c:pt>
                <c:pt idx="1">
                  <c:v>50.02</c:v>
                </c:pt>
                <c:pt idx="2">
                  <c:v>50.82</c:v>
                </c:pt>
                <c:pt idx="3">
                  <c:v>51.71</c:v>
                </c:pt>
                <c:pt idx="4">
                  <c:v>52.04</c:v>
                </c:pt>
              </c:numCache>
            </c:numRef>
          </c:val>
          <c:extLst>
            <c:ext xmlns:c16="http://schemas.microsoft.com/office/drawing/2014/chart" uri="{C3380CC4-5D6E-409C-BE32-E72D297353CC}">
              <c16:uniqueId val="{00000000-679B-42EA-AC1B-7357FD30ACB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679B-42EA-AC1B-7357FD30ACB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25.71</c:v>
                </c:pt>
                <c:pt idx="1">
                  <c:v>27.39</c:v>
                </c:pt>
                <c:pt idx="2">
                  <c:v>27.98</c:v>
                </c:pt>
                <c:pt idx="3">
                  <c:v>26.76</c:v>
                </c:pt>
                <c:pt idx="4">
                  <c:v>26.84</c:v>
                </c:pt>
              </c:numCache>
            </c:numRef>
          </c:val>
          <c:extLst>
            <c:ext xmlns:c16="http://schemas.microsoft.com/office/drawing/2014/chart" uri="{C3380CC4-5D6E-409C-BE32-E72D297353CC}">
              <c16:uniqueId val="{00000000-6CB1-4EB3-A87B-DB342B5332F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6CB1-4EB3-A87B-DB342B5332F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76-4583-9FE4-C666FA57031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DF76-4583-9FE4-C666FA57031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378</c:v>
                </c:pt>
                <c:pt idx="1">
                  <c:v>351.61</c:v>
                </c:pt>
                <c:pt idx="2">
                  <c:v>443.58</c:v>
                </c:pt>
                <c:pt idx="3">
                  <c:v>411.57</c:v>
                </c:pt>
                <c:pt idx="4">
                  <c:v>262.16000000000003</c:v>
                </c:pt>
              </c:numCache>
            </c:numRef>
          </c:val>
          <c:extLst>
            <c:ext xmlns:c16="http://schemas.microsoft.com/office/drawing/2014/chart" uri="{C3380CC4-5D6E-409C-BE32-E72D297353CC}">
              <c16:uniqueId val="{00000000-4088-4665-823F-D962B7B3F6A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4088-4665-823F-D962B7B3F6A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134.78</c:v>
                </c:pt>
                <c:pt idx="1">
                  <c:v>165.74</c:v>
                </c:pt>
                <c:pt idx="2">
                  <c:v>177.36</c:v>
                </c:pt>
                <c:pt idx="3">
                  <c:v>190.53</c:v>
                </c:pt>
                <c:pt idx="4">
                  <c:v>213.19</c:v>
                </c:pt>
              </c:numCache>
            </c:numRef>
          </c:val>
          <c:extLst>
            <c:ext xmlns:c16="http://schemas.microsoft.com/office/drawing/2014/chart" uri="{C3380CC4-5D6E-409C-BE32-E72D297353CC}">
              <c16:uniqueId val="{00000000-5794-4AC3-B06C-AE3A75E3613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5794-4AC3-B06C-AE3A75E3613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109.72</c:v>
                </c:pt>
                <c:pt idx="1">
                  <c:v>107.51</c:v>
                </c:pt>
                <c:pt idx="2">
                  <c:v>120.59</c:v>
                </c:pt>
                <c:pt idx="3">
                  <c:v>117.72</c:v>
                </c:pt>
                <c:pt idx="4">
                  <c:v>112.72</c:v>
                </c:pt>
              </c:numCache>
            </c:numRef>
          </c:val>
          <c:extLst>
            <c:ext xmlns:c16="http://schemas.microsoft.com/office/drawing/2014/chart" uri="{C3380CC4-5D6E-409C-BE32-E72D297353CC}">
              <c16:uniqueId val="{00000000-EEEE-41F9-B62B-3C338D1E6A6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EEEE-41F9-B62B-3C338D1E6A6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173.27</c:v>
                </c:pt>
                <c:pt idx="1">
                  <c:v>176.05</c:v>
                </c:pt>
                <c:pt idx="2">
                  <c:v>157.55000000000001</c:v>
                </c:pt>
                <c:pt idx="3">
                  <c:v>162.41999999999999</c:v>
                </c:pt>
                <c:pt idx="4">
                  <c:v>169.32</c:v>
                </c:pt>
              </c:numCache>
            </c:numRef>
          </c:val>
          <c:extLst>
            <c:ext xmlns:c16="http://schemas.microsoft.com/office/drawing/2014/chart" uri="{C3380CC4-5D6E-409C-BE32-E72D297353CC}">
              <c16:uniqueId val="{00000000-B4AA-451F-AD8F-FA55658879C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B4AA-451F-AD8F-FA55658879C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長崎県　長与町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40395</v>
      </c>
      <c r="AM8" s="45"/>
      <c r="AN8" s="45"/>
      <c r="AO8" s="45"/>
      <c r="AP8" s="45"/>
      <c r="AQ8" s="45"/>
      <c r="AR8" s="45"/>
      <c r="AS8" s="45"/>
      <c r="AT8" s="46">
        <f>データ!$S$6</f>
        <v>28.73</v>
      </c>
      <c r="AU8" s="47"/>
      <c r="AV8" s="47"/>
      <c r="AW8" s="47"/>
      <c r="AX8" s="47"/>
      <c r="AY8" s="47"/>
      <c r="AZ8" s="47"/>
      <c r="BA8" s="47"/>
      <c r="BB8" s="48">
        <f>データ!$T$6</f>
        <v>1406.02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77.84</v>
      </c>
      <c r="J10" s="47"/>
      <c r="K10" s="47"/>
      <c r="L10" s="47"/>
      <c r="M10" s="47"/>
      <c r="N10" s="47"/>
      <c r="O10" s="81"/>
      <c r="P10" s="48">
        <f>データ!$P$6</f>
        <v>90.27</v>
      </c>
      <c r="Q10" s="48"/>
      <c r="R10" s="48"/>
      <c r="S10" s="48"/>
      <c r="T10" s="48"/>
      <c r="U10" s="48"/>
      <c r="V10" s="48"/>
      <c r="W10" s="45">
        <f>データ!$Q$6</f>
        <v>3630</v>
      </c>
      <c r="X10" s="45"/>
      <c r="Y10" s="45"/>
      <c r="Z10" s="45"/>
      <c r="AA10" s="45"/>
      <c r="AB10" s="45"/>
      <c r="AC10" s="45"/>
      <c r="AD10" s="2"/>
      <c r="AE10" s="2"/>
      <c r="AF10" s="2"/>
      <c r="AG10" s="2"/>
      <c r="AH10" s="2"/>
      <c r="AI10" s="2"/>
      <c r="AJ10" s="2"/>
      <c r="AK10" s="2"/>
      <c r="AL10" s="45">
        <f>データ!$U$6</f>
        <v>36145</v>
      </c>
      <c r="AM10" s="45"/>
      <c r="AN10" s="45"/>
      <c r="AO10" s="45"/>
      <c r="AP10" s="45"/>
      <c r="AQ10" s="45"/>
      <c r="AR10" s="45"/>
      <c r="AS10" s="45"/>
      <c r="AT10" s="46">
        <f>データ!$V$6</f>
        <v>12.17</v>
      </c>
      <c r="AU10" s="47"/>
      <c r="AV10" s="47"/>
      <c r="AW10" s="47"/>
      <c r="AX10" s="47"/>
      <c r="AY10" s="47"/>
      <c r="AZ10" s="47"/>
      <c r="BA10" s="47"/>
      <c r="BB10" s="48">
        <f>データ!$W$6</f>
        <v>2970.01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6eSrlEsvpFYKxrKdXiSUwVMbFzHy9p/xzgh4FmhogZYamzLS6q2CX29unMxWl5DYrBoz8XvAzipb7mgbwft9YQ==" saltValue="C7WRDb/6yVA2+L1BOuELg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423076</v>
      </c>
      <c r="D6" s="20">
        <f t="shared" si="3"/>
        <v>46</v>
      </c>
      <c r="E6" s="20">
        <f t="shared" si="3"/>
        <v>1</v>
      </c>
      <c r="F6" s="20">
        <f t="shared" si="3"/>
        <v>0</v>
      </c>
      <c r="G6" s="20">
        <f t="shared" si="3"/>
        <v>1</v>
      </c>
      <c r="H6" s="20" t="str">
        <f t="shared" si="3"/>
        <v>長崎県　長与町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77.84</v>
      </c>
      <c r="P6" s="21">
        <f t="shared" si="3"/>
        <v>90.27</v>
      </c>
      <c r="Q6" s="21">
        <f t="shared" si="3"/>
        <v>3630</v>
      </c>
      <c r="R6" s="21">
        <f t="shared" si="3"/>
        <v>40395</v>
      </c>
      <c r="S6" s="21">
        <f t="shared" si="3"/>
        <v>28.73</v>
      </c>
      <c r="T6" s="21">
        <f t="shared" si="3"/>
        <v>1406.02</v>
      </c>
      <c r="U6" s="21">
        <f t="shared" si="3"/>
        <v>36145</v>
      </c>
      <c r="V6" s="21">
        <f t="shared" si="3"/>
        <v>12.17</v>
      </c>
      <c r="W6" s="21">
        <f t="shared" si="3"/>
        <v>2970.01</v>
      </c>
      <c r="X6" s="22">
        <f>IF(X7="",NA(),X7)</f>
        <v>112.94</v>
      </c>
      <c r="Y6" s="22">
        <f t="shared" ref="Y6:AG6" si="4">IF(Y7="",NA(),Y7)</f>
        <v>111.45</v>
      </c>
      <c r="Z6" s="22">
        <f t="shared" si="4"/>
        <v>122.87</v>
      </c>
      <c r="AA6" s="22">
        <f t="shared" si="4"/>
        <v>120.89</v>
      </c>
      <c r="AB6" s="22">
        <f t="shared" si="4"/>
        <v>117.69</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378</v>
      </c>
      <c r="AU6" s="22">
        <f t="shared" ref="AU6:BC6" si="6">IF(AU7="",NA(),AU7)</f>
        <v>351.61</v>
      </c>
      <c r="AV6" s="22">
        <f t="shared" si="6"/>
        <v>443.58</v>
      </c>
      <c r="AW6" s="22">
        <f t="shared" si="6"/>
        <v>411.57</v>
      </c>
      <c r="AX6" s="22">
        <f t="shared" si="6"/>
        <v>262.16000000000003</v>
      </c>
      <c r="AY6" s="22">
        <f t="shared" si="6"/>
        <v>366.03</v>
      </c>
      <c r="AZ6" s="22">
        <f t="shared" si="6"/>
        <v>365.18</v>
      </c>
      <c r="BA6" s="22">
        <f t="shared" si="6"/>
        <v>327.77</v>
      </c>
      <c r="BB6" s="22">
        <f t="shared" si="6"/>
        <v>338.02</v>
      </c>
      <c r="BC6" s="22">
        <f t="shared" si="6"/>
        <v>345.94</v>
      </c>
      <c r="BD6" s="21" t="str">
        <f>IF(BD7="","",IF(BD7="-","【-】","【"&amp;SUBSTITUTE(TEXT(BD7,"#,##0.00"),"-","△")&amp;"】"))</f>
        <v>【252.29】</v>
      </c>
      <c r="BE6" s="22">
        <f>IF(BE7="",NA(),BE7)</f>
        <v>134.78</v>
      </c>
      <c r="BF6" s="22">
        <f t="shared" ref="BF6:BN6" si="7">IF(BF7="",NA(),BF7)</f>
        <v>165.74</v>
      </c>
      <c r="BG6" s="22">
        <f t="shared" si="7"/>
        <v>177.36</v>
      </c>
      <c r="BH6" s="22">
        <f t="shared" si="7"/>
        <v>190.53</v>
      </c>
      <c r="BI6" s="22">
        <f t="shared" si="7"/>
        <v>213.19</v>
      </c>
      <c r="BJ6" s="22">
        <f t="shared" si="7"/>
        <v>370.12</v>
      </c>
      <c r="BK6" s="22">
        <f t="shared" si="7"/>
        <v>371.65</v>
      </c>
      <c r="BL6" s="22">
        <f t="shared" si="7"/>
        <v>397.1</v>
      </c>
      <c r="BM6" s="22">
        <f t="shared" si="7"/>
        <v>379.91</v>
      </c>
      <c r="BN6" s="22">
        <f t="shared" si="7"/>
        <v>386.61</v>
      </c>
      <c r="BO6" s="21" t="str">
        <f>IF(BO7="","",IF(BO7="-","【-】","【"&amp;SUBSTITUTE(TEXT(BO7,"#,##0.00"),"-","△")&amp;"】"))</f>
        <v>【268.07】</v>
      </c>
      <c r="BP6" s="22">
        <f>IF(BP7="",NA(),BP7)</f>
        <v>109.72</v>
      </c>
      <c r="BQ6" s="22">
        <f t="shared" ref="BQ6:BY6" si="8">IF(BQ7="",NA(),BQ7)</f>
        <v>107.51</v>
      </c>
      <c r="BR6" s="22">
        <f t="shared" si="8"/>
        <v>120.59</v>
      </c>
      <c r="BS6" s="22">
        <f t="shared" si="8"/>
        <v>117.72</v>
      </c>
      <c r="BT6" s="22">
        <f t="shared" si="8"/>
        <v>112.72</v>
      </c>
      <c r="BU6" s="22">
        <f t="shared" si="8"/>
        <v>100.42</v>
      </c>
      <c r="BV6" s="22">
        <f t="shared" si="8"/>
        <v>98.77</v>
      </c>
      <c r="BW6" s="22">
        <f t="shared" si="8"/>
        <v>95.79</v>
      </c>
      <c r="BX6" s="22">
        <f t="shared" si="8"/>
        <v>98.3</v>
      </c>
      <c r="BY6" s="22">
        <f t="shared" si="8"/>
        <v>93.82</v>
      </c>
      <c r="BZ6" s="21" t="str">
        <f>IF(BZ7="","",IF(BZ7="-","【-】","【"&amp;SUBSTITUTE(TEXT(BZ7,"#,##0.00"),"-","△")&amp;"】"))</f>
        <v>【97.47】</v>
      </c>
      <c r="CA6" s="22">
        <f>IF(CA7="",NA(),CA7)</f>
        <v>173.27</v>
      </c>
      <c r="CB6" s="22">
        <f t="shared" ref="CB6:CJ6" si="9">IF(CB7="",NA(),CB7)</f>
        <v>176.05</v>
      </c>
      <c r="CC6" s="22">
        <f t="shared" si="9"/>
        <v>157.55000000000001</v>
      </c>
      <c r="CD6" s="22">
        <f t="shared" si="9"/>
        <v>162.41999999999999</v>
      </c>
      <c r="CE6" s="22">
        <f t="shared" si="9"/>
        <v>169.32</v>
      </c>
      <c r="CF6" s="22">
        <f t="shared" si="9"/>
        <v>171.67</v>
      </c>
      <c r="CG6" s="22">
        <f t="shared" si="9"/>
        <v>173.67</v>
      </c>
      <c r="CH6" s="22">
        <f t="shared" si="9"/>
        <v>171.13</v>
      </c>
      <c r="CI6" s="22">
        <f t="shared" si="9"/>
        <v>173.7</v>
      </c>
      <c r="CJ6" s="22">
        <f t="shared" si="9"/>
        <v>178.94</v>
      </c>
      <c r="CK6" s="21" t="str">
        <f>IF(CK7="","",IF(CK7="-","【-】","【"&amp;SUBSTITUTE(TEXT(CK7,"#,##0.00"),"-","△")&amp;"】"))</f>
        <v>【174.75】</v>
      </c>
      <c r="CL6" s="22">
        <f>IF(CL7="",NA(),CL7)</f>
        <v>83.02</v>
      </c>
      <c r="CM6" s="22">
        <f t="shared" ref="CM6:CU6" si="10">IF(CM7="",NA(),CM7)</f>
        <v>79.81</v>
      </c>
      <c r="CN6" s="22">
        <f t="shared" si="10"/>
        <v>82.39</v>
      </c>
      <c r="CO6" s="22">
        <f t="shared" si="10"/>
        <v>81.96</v>
      </c>
      <c r="CP6" s="22">
        <f t="shared" si="10"/>
        <v>79.97</v>
      </c>
      <c r="CQ6" s="22">
        <f t="shared" si="10"/>
        <v>59.74</v>
      </c>
      <c r="CR6" s="22">
        <f t="shared" si="10"/>
        <v>59.67</v>
      </c>
      <c r="CS6" s="22">
        <f t="shared" si="10"/>
        <v>60.12</v>
      </c>
      <c r="CT6" s="22">
        <f t="shared" si="10"/>
        <v>60.34</v>
      </c>
      <c r="CU6" s="22">
        <f t="shared" si="10"/>
        <v>59.54</v>
      </c>
      <c r="CV6" s="21" t="str">
        <f>IF(CV7="","",IF(CV7="-","【-】","【"&amp;SUBSTITUTE(TEXT(CV7,"#,##0.00"),"-","△")&amp;"】"))</f>
        <v>【59.97】</v>
      </c>
      <c r="CW6" s="22">
        <f>IF(CW7="",NA(),CW7)</f>
        <v>89.34</v>
      </c>
      <c r="CX6" s="22">
        <f t="shared" ref="CX6:DF6" si="11">IF(CX7="",NA(),CX7)</f>
        <v>91.45</v>
      </c>
      <c r="CY6" s="22">
        <f t="shared" si="11"/>
        <v>91.56</v>
      </c>
      <c r="CZ6" s="22">
        <f t="shared" si="11"/>
        <v>91.31</v>
      </c>
      <c r="DA6" s="22">
        <f t="shared" si="11"/>
        <v>91.39</v>
      </c>
      <c r="DB6" s="22">
        <f t="shared" si="11"/>
        <v>84.8</v>
      </c>
      <c r="DC6" s="22">
        <f t="shared" si="11"/>
        <v>84.6</v>
      </c>
      <c r="DD6" s="22">
        <f t="shared" si="11"/>
        <v>84.24</v>
      </c>
      <c r="DE6" s="22">
        <f t="shared" si="11"/>
        <v>84.19</v>
      </c>
      <c r="DF6" s="22">
        <f t="shared" si="11"/>
        <v>83.93</v>
      </c>
      <c r="DG6" s="21" t="str">
        <f>IF(DG7="","",IF(DG7="-","【-】","【"&amp;SUBSTITUTE(TEXT(DG7,"#,##0.00"),"-","△")&amp;"】"))</f>
        <v>【89.76】</v>
      </c>
      <c r="DH6" s="22">
        <f>IF(DH7="",NA(),DH7)</f>
        <v>49.06</v>
      </c>
      <c r="DI6" s="22">
        <f t="shared" ref="DI6:DQ6" si="12">IF(DI7="",NA(),DI7)</f>
        <v>50.02</v>
      </c>
      <c r="DJ6" s="22">
        <f t="shared" si="12"/>
        <v>50.82</v>
      </c>
      <c r="DK6" s="22">
        <f t="shared" si="12"/>
        <v>51.71</v>
      </c>
      <c r="DL6" s="22">
        <f t="shared" si="12"/>
        <v>52.04</v>
      </c>
      <c r="DM6" s="22">
        <f t="shared" si="12"/>
        <v>47.66</v>
      </c>
      <c r="DN6" s="22">
        <f t="shared" si="12"/>
        <v>48.17</v>
      </c>
      <c r="DO6" s="22">
        <f t="shared" si="12"/>
        <v>48.83</v>
      </c>
      <c r="DP6" s="22">
        <f t="shared" si="12"/>
        <v>49.96</v>
      </c>
      <c r="DQ6" s="22">
        <f t="shared" si="12"/>
        <v>50.82</v>
      </c>
      <c r="DR6" s="21" t="str">
        <f>IF(DR7="","",IF(DR7="-","【-】","【"&amp;SUBSTITUTE(TEXT(DR7,"#,##0.00"),"-","△")&amp;"】"))</f>
        <v>【51.51】</v>
      </c>
      <c r="DS6" s="22">
        <f>IF(DS7="",NA(),DS7)</f>
        <v>25.71</v>
      </c>
      <c r="DT6" s="22">
        <f t="shared" ref="DT6:EB6" si="13">IF(DT7="",NA(),DT7)</f>
        <v>27.39</v>
      </c>
      <c r="DU6" s="22">
        <f t="shared" si="13"/>
        <v>27.98</v>
      </c>
      <c r="DV6" s="22">
        <f t="shared" si="13"/>
        <v>26.76</v>
      </c>
      <c r="DW6" s="22">
        <f t="shared" si="13"/>
        <v>26.84</v>
      </c>
      <c r="DX6" s="22">
        <f t="shared" si="13"/>
        <v>15.1</v>
      </c>
      <c r="DY6" s="22">
        <f t="shared" si="13"/>
        <v>17.12</v>
      </c>
      <c r="DZ6" s="22">
        <f t="shared" si="13"/>
        <v>18.18</v>
      </c>
      <c r="EA6" s="22">
        <f t="shared" si="13"/>
        <v>19.32</v>
      </c>
      <c r="EB6" s="22">
        <f t="shared" si="13"/>
        <v>21.16</v>
      </c>
      <c r="EC6" s="21" t="str">
        <f>IF(EC7="","",IF(EC7="-","【-】","【"&amp;SUBSTITUTE(TEXT(EC7,"#,##0.00"),"-","△")&amp;"】"))</f>
        <v>【23.75】</v>
      </c>
      <c r="ED6" s="22">
        <f>IF(ED7="",NA(),ED7)</f>
        <v>1.1000000000000001</v>
      </c>
      <c r="EE6" s="22">
        <f t="shared" ref="EE6:EM6" si="14">IF(EE7="",NA(),EE7)</f>
        <v>0.55000000000000004</v>
      </c>
      <c r="EF6" s="22">
        <f t="shared" si="14"/>
        <v>0.59</v>
      </c>
      <c r="EG6" s="22">
        <f t="shared" si="14"/>
        <v>1.42</v>
      </c>
      <c r="EH6" s="22">
        <f t="shared" si="14"/>
        <v>0.45</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423076</v>
      </c>
      <c r="D7" s="24">
        <v>46</v>
      </c>
      <c r="E7" s="24">
        <v>1</v>
      </c>
      <c r="F7" s="24">
        <v>0</v>
      </c>
      <c r="G7" s="24">
        <v>1</v>
      </c>
      <c r="H7" s="24" t="s">
        <v>93</v>
      </c>
      <c r="I7" s="24" t="s">
        <v>94</v>
      </c>
      <c r="J7" s="24" t="s">
        <v>95</v>
      </c>
      <c r="K7" s="24" t="s">
        <v>96</v>
      </c>
      <c r="L7" s="24" t="s">
        <v>97</v>
      </c>
      <c r="M7" s="24" t="s">
        <v>98</v>
      </c>
      <c r="N7" s="25" t="s">
        <v>99</v>
      </c>
      <c r="O7" s="25">
        <v>77.84</v>
      </c>
      <c r="P7" s="25">
        <v>90.27</v>
      </c>
      <c r="Q7" s="25">
        <v>3630</v>
      </c>
      <c r="R7" s="25">
        <v>40395</v>
      </c>
      <c r="S7" s="25">
        <v>28.73</v>
      </c>
      <c r="T7" s="25">
        <v>1406.02</v>
      </c>
      <c r="U7" s="25">
        <v>36145</v>
      </c>
      <c r="V7" s="25">
        <v>12.17</v>
      </c>
      <c r="W7" s="25">
        <v>2970.01</v>
      </c>
      <c r="X7" s="25">
        <v>112.94</v>
      </c>
      <c r="Y7" s="25">
        <v>111.45</v>
      </c>
      <c r="Z7" s="25">
        <v>122.87</v>
      </c>
      <c r="AA7" s="25">
        <v>120.89</v>
      </c>
      <c r="AB7" s="25">
        <v>117.69</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378</v>
      </c>
      <c r="AU7" s="25">
        <v>351.61</v>
      </c>
      <c r="AV7" s="25">
        <v>443.58</v>
      </c>
      <c r="AW7" s="25">
        <v>411.57</v>
      </c>
      <c r="AX7" s="25">
        <v>262.16000000000003</v>
      </c>
      <c r="AY7" s="25">
        <v>366.03</v>
      </c>
      <c r="AZ7" s="25">
        <v>365.18</v>
      </c>
      <c r="BA7" s="25">
        <v>327.77</v>
      </c>
      <c r="BB7" s="25">
        <v>338.02</v>
      </c>
      <c r="BC7" s="25">
        <v>345.94</v>
      </c>
      <c r="BD7" s="25">
        <v>252.29</v>
      </c>
      <c r="BE7" s="25">
        <v>134.78</v>
      </c>
      <c r="BF7" s="25">
        <v>165.74</v>
      </c>
      <c r="BG7" s="25">
        <v>177.36</v>
      </c>
      <c r="BH7" s="25">
        <v>190.53</v>
      </c>
      <c r="BI7" s="25">
        <v>213.19</v>
      </c>
      <c r="BJ7" s="25">
        <v>370.12</v>
      </c>
      <c r="BK7" s="25">
        <v>371.65</v>
      </c>
      <c r="BL7" s="25">
        <v>397.1</v>
      </c>
      <c r="BM7" s="25">
        <v>379.91</v>
      </c>
      <c r="BN7" s="25">
        <v>386.61</v>
      </c>
      <c r="BO7" s="25">
        <v>268.07</v>
      </c>
      <c r="BP7" s="25">
        <v>109.72</v>
      </c>
      <c r="BQ7" s="25">
        <v>107.51</v>
      </c>
      <c r="BR7" s="25">
        <v>120.59</v>
      </c>
      <c r="BS7" s="25">
        <v>117.72</v>
      </c>
      <c r="BT7" s="25">
        <v>112.72</v>
      </c>
      <c r="BU7" s="25">
        <v>100.42</v>
      </c>
      <c r="BV7" s="25">
        <v>98.77</v>
      </c>
      <c r="BW7" s="25">
        <v>95.79</v>
      </c>
      <c r="BX7" s="25">
        <v>98.3</v>
      </c>
      <c r="BY7" s="25">
        <v>93.82</v>
      </c>
      <c r="BZ7" s="25">
        <v>97.47</v>
      </c>
      <c r="CA7" s="25">
        <v>173.27</v>
      </c>
      <c r="CB7" s="25">
        <v>176.05</v>
      </c>
      <c r="CC7" s="25">
        <v>157.55000000000001</v>
      </c>
      <c r="CD7" s="25">
        <v>162.41999999999999</v>
      </c>
      <c r="CE7" s="25">
        <v>169.32</v>
      </c>
      <c r="CF7" s="25">
        <v>171.67</v>
      </c>
      <c r="CG7" s="25">
        <v>173.67</v>
      </c>
      <c r="CH7" s="25">
        <v>171.13</v>
      </c>
      <c r="CI7" s="25">
        <v>173.7</v>
      </c>
      <c r="CJ7" s="25">
        <v>178.94</v>
      </c>
      <c r="CK7" s="25">
        <v>174.75</v>
      </c>
      <c r="CL7" s="25">
        <v>83.02</v>
      </c>
      <c r="CM7" s="25">
        <v>79.81</v>
      </c>
      <c r="CN7" s="25">
        <v>82.39</v>
      </c>
      <c r="CO7" s="25">
        <v>81.96</v>
      </c>
      <c r="CP7" s="25">
        <v>79.97</v>
      </c>
      <c r="CQ7" s="25">
        <v>59.74</v>
      </c>
      <c r="CR7" s="25">
        <v>59.67</v>
      </c>
      <c r="CS7" s="25">
        <v>60.12</v>
      </c>
      <c r="CT7" s="25">
        <v>60.34</v>
      </c>
      <c r="CU7" s="25">
        <v>59.54</v>
      </c>
      <c r="CV7" s="25">
        <v>59.97</v>
      </c>
      <c r="CW7" s="25">
        <v>89.34</v>
      </c>
      <c r="CX7" s="25">
        <v>91.45</v>
      </c>
      <c r="CY7" s="25">
        <v>91.56</v>
      </c>
      <c r="CZ7" s="25">
        <v>91.31</v>
      </c>
      <c r="DA7" s="25">
        <v>91.39</v>
      </c>
      <c r="DB7" s="25">
        <v>84.8</v>
      </c>
      <c r="DC7" s="25">
        <v>84.6</v>
      </c>
      <c r="DD7" s="25">
        <v>84.24</v>
      </c>
      <c r="DE7" s="25">
        <v>84.19</v>
      </c>
      <c r="DF7" s="25">
        <v>83.93</v>
      </c>
      <c r="DG7" s="25">
        <v>89.76</v>
      </c>
      <c r="DH7" s="25">
        <v>49.06</v>
      </c>
      <c r="DI7" s="25">
        <v>50.02</v>
      </c>
      <c r="DJ7" s="25">
        <v>50.82</v>
      </c>
      <c r="DK7" s="25">
        <v>51.71</v>
      </c>
      <c r="DL7" s="25">
        <v>52.04</v>
      </c>
      <c r="DM7" s="25">
        <v>47.66</v>
      </c>
      <c r="DN7" s="25">
        <v>48.17</v>
      </c>
      <c r="DO7" s="25">
        <v>48.83</v>
      </c>
      <c r="DP7" s="25">
        <v>49.96</v>
      </c>
      <c r="DQ7" s="25">
        <v>50.82</v>
      </c>
      <c r="DR7" s="25">
        <v>51.51</v>
      </c>
      <c r="DS7" s="25">
        <v>25.71</v>
      </c>
      <c r="DT7" s="25">
        <v>27.39</v>
      </c>
      <c r="DU7" s="25">
        <v>27.98</v>
      </c>
      <c r="DV7" s="25">
        <v>26.76</v>
      </c>
      <c r="DW7" s="25">
        <v>26.84</v>
      </c>
      <c r="DX7" s="25">
        <v>15.1</v>
      </c>
      <c r="DY7" s="25">
        <v>17.12</v>
      </c>
      <c r="DZ7" s="25">
        <v>18.18</v>
      </c>
      <c r="EA7" s="25">
        <v>19.32</v>
      </c>
      <c r="EB7" s="25">
        <v>21.16</v>
      </c>
      <c r="EC7" s="25">
        <v>23.75</v>
      </c>
      <c r="ED7" s="25">
        <v>1.1000000000000001</v>
      </c>
      <c r="EE7" s="25">
        <v>0.55000000000000004</v>
      </c>
      <c r="EF7" s="25">
        <v>0.59</v>
      </c>
      <c r="EG7" s="25">
        <v>1.42</v>
      </c>
      <c r="EH7" s="25">
        <v>0.45</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cp:lastPrinted>2024-01-24T03:10:24Z</cp:lastPrinted>
  <dcterms:created xsi:type="dcterms:W3CDTF">2023-12-05T01:01:39Z</dcterms:created>
  <dcterms:modified xsi:type="dcterms:W3CDTF">2024-03-04T01:59:59Z</dcterms:modified>
  <cp:category/>
</cp:coreProperties>
</file>