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27293C38-1593-4C42-AA44-D9DC4B18772D}" xr6:coauthVersionLast="47" xr6:coauthVersionMax="47" xr10:uidLastSave="{00000000-0000-0000-0000-000000000000}"/>
  <workbookProtection workbookAlgorithmName="SHA-512" workbookHashValue="ENsEb9vRfQoBIF7tzc++SLH7k6Hb1oPKXLhvyaNiz/0qZ4ZwlclLEMKGvnOHpya5TFP0bMQO0P4ZTQJMvoeVVQ==" workbookSaltValue="kJYqWRT2RDVu4zilgVP2t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G85" i="4"/>
  <c r="E85" i="4"/>
  <c r="BB10" i="4"/>
  <c r="AT10" i="4"/>
  <c r="W10" i="4"/>
  <c r="P10" i="4"/>
  <c r="B10" i="4"/>
  <c r="AT8" i="4"/>
  <c r="AL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<sst xmlns="http://schemas.openxmlformats.org/spreadsheetml/2006/main" count="228" uniqueCount="114">
  <si>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</si>
  <si>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</si>
  <si>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</si>
  <si>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</si>
  <si>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</si>
  <si>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</si>
  <si>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</si>
  <si>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</si>
  <si>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</si>
  <si>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</si>
  <si>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</si>
  <si>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</si>
  <si>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</si>
  <si>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</si>
  <si>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</si>
  <si>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</si>
  <si>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</si>
  <si>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</si>
  <si>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</si>
  <si>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</si>
  <si>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</si>
  <si>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</si>
  <si>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</si>
  <si>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</si>
  <si>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</si>
  <si>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</si>
  <si>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</si>
  <si>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</si>
  <si>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</si>
  <si>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</si>
  <si>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</si>
  <si>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</si>
  <si>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</si>
  <si>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</si>
  <si>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</si>
  <si>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</si>
  <si>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</si>
  <si>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</si>
  <si>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</si>
  <si>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</si>
  <si>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</si>
  <si>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</si>
  <si>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</si>
  <si>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</si>
  <si>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</si>
  <si>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</si>
  <si>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</si>
  <si>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</si>
  <si>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</si>
  <si>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</si>
  <si>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</si>
  <si>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</si>
  <si>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</si>
  <si>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</si>
  <si>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</si>
  <si>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</si>
  <si>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</si>
  <si>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</si>
  <si>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</si>
  <si>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</si>
  <si>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</si>
  <si>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</si>
  <si>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</si>
  <si>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</si>
  <si>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</si>
  <si>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</si>
  <si>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</si>
  <si>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</si>
  <si>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</si>
  <si>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</si>
  <si>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</si>
  <si>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</si>
  <si>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</si>
  <si>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</si>
  <si>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</si>
  <si>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</si>
  <si>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</si>
  <si>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</si>
  <si>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</si>
  <si>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</si>
  <si>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</si>
  <si>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</si>
  <si>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</si>
  <si>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</si>
  <si>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</si>
  <si>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</si>
  <si>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</si>
  <si>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</si>
  <si>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</si>
  <si>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</si>
  <si>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</si>
  <si>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</si>
  <si>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</si>
  <si>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</si>
  <si>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</si>
  <si>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</si>
  <si>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</si>
  <si>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</si>
  <si>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</si>
  <si>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</si>
  <si>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</si>
  <si>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</si>
  <si>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</si>
  <si>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</si>
  <si>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</si>
  <si>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</si>
  <si>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</si>
  <si>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</si>
  <si>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</si>
  <si>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</si>
  <si>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</si>
  <si>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一定の純利益を確保し、経営の面では健全性は保たれてはいるものの、人口減少などにより長期的に見ると給水収益が減少傾向にある。また近年、浄水場や基幹配水本管の更新を行っていることから、財政的弾力性が逓減傾向にある。
　老朽化の状況においても、管路経年化率は類似団体平均を上回っており、機能維持のための適切な管理・更新を行っていく必要がある。
　さらに、地理的特性により施設数も多いことから、可能な限り施設の統廃合や長寿命化等によるライフサイクルコストの低減など投資規模の最適化について検討し、「水の安定供給」と「健全経営の持続」を両立させるための方策の検討を進めていかなければならない。
</t>
    <rPh sb="134" eb="135">
      <t>ウエ</t>
    </rPh>
    <phoneticPr fontId="4"/>
  </si>
  <si>
    <r>
      <rPr>
        <sz val="10"/>
        <color theme="1"/>
        <rFont val="ＭＳ ゴシック"/>
        <family val="3"/>
        <charset val="128"/>
      </rPr>
      <t>①経常収支比率、②累積欠損金比率、③流動比率
　経常収支比率は昨年度よりやや悪化し、流動比率は類似団体平均値を下回っているものの100％以上を維持できている。一時借入金もなく累積欠損金も生じていないため、短期的な支払能力に問題はなく健全な状態といえる。
④企業債残高対給水収益比率
　給水収益が減少したが、企業債残高も減少したため、昨年度よりわずかに下降している。類似団体平均値は給水収益の約3倍の企業債を保有した状態であるのに対し、本市は給水収益の約5倍を保有している。
⑤料金回収率、⑥給水原価
  料金回収率は昨年度より下降しているが、100%以上かつ類似団体平均値を上回っており、給水に係る費用を料金で賄えている。
　給水原価は昨年度より増加し、類似団体平均値を上回っている。本市の地理的特性により施設数が多く、資本費及び維持管理に係る経費が高額であることが要因である。
⑦施設利用率</t>
    </r>
    <r>
      <rPr>
        <sz val="11"/>
        <color theme="1"/>
        <rFont val="ＭＳ ゴシック"/>
        <family val="3"/>
        <charset val="128"/>
      </rPr>
      <t xml:space="preserve">
　</t>
    </r>
    <r>
      <rPr>
        <sz val="10"/>
        <color theme="1"/>
        <rFont val="ＭＳ ゴシック"/>
        <family val="3"/>
        <charset val="128"/>
      </rPr>
      <t>類似団体平均値を上回っているものの、配水量の減少により昨年度より利用率が下降している。
⑧有収率
　漏水調査や老朽管の更新等の有収率向上のための取組により、昨年度よりわずかに上昇した。類似団体平均値を下回っているものの、有収率は近年上昇している。</t>
    </r>
    <r>
      <rPr>
        <sz val="11"/>
        <color theme="1"/>
        <rFont val="ＭＳ ゴシック"/>
        <family val="3"/>
        <charset val="128"/>
      </rPr>
      <t xml:space="preserve">
</t>
    </r>
    <rPh sb="9" eb="11">
      <t>ルイセキ</t>
    </rPh>
    <rPh sb="11" eb="13">
      <t>ケッソン</t>
    </rPh>
    <rPh sb="13" eb="14">
      <t>キン</t>
    </rPh>
    <rPh sb="14" eb="16">
      <t>ヒリツ</t>
    </rPh>
    <rPh sb="79" eb="81">
      <t>イチジ</t>
    </rPh>
    <rPh sb="81" eb="83">
      <t>カリイレ</t>
    </rPh>
    <rPh sb="83" eb="84">
      <t>キン</t>
    </rPh>
    <rPh sb="87" eb="89">
      <t>ルイセキ</t>
    </rPh>
    <rPh sb="89" eb="91">
      <t>ケッソン</t>
    </rPh>
    <rPh sb="91" eb="92">
      <t>キン</t>
    </rPh>
    <rPh sb="93" eb="94">
      <t>ショウ</t>
    </rPh>
    <rPh sb="176" eb="178">
      <t>カコウ</t>
    </rPh>
    <rPh sb="247" eb="249">
      <t>キュウスイ</t>
    </rPh>
    <rPh sb="249" eb="251">
      <t>ゲンカ</t>
    </rPh>
    <rPh sb="265" eb="267">
      <t>カコウ</t>
    </rPh>
    <rPh sb="320" eb="321">
      <t>サク</t>
    </rPh>
    <rPh sb="377" eb="379">
      <t>コウガク</t>
    </rPh>
    <rPh sb="428" eb="431">
      <t>サクネンド</t>
    </rPh>
    <rPh sb="437" eb="439">
      <t>カコウ</t>
    </rPh>
    <rPh sb="480" eb="483">
      <t>サクネンド</t>
    </rPh>
    <phoneticPr fontId="4"/>
  </si>
  <si>
    <t xml:space="preserve">①有形固定資産減価償却率
　年々資産の老朽化が進んでおり、類似団体平均値を上回っている。
②管路経年化率
　建設年度不明の古い管路を「法定耐用年数を経過した管路」として整理したことにより、昨年度より管路経年化率が上昇し、類似団体平均値を上回っている。
③管路更新率
　昨年度より更新延長がやや多かったことから更新率は上昇したものの、類似団体平均値を下回っている。
</t>
    <rPh sb="95" eb="98">
      <t>サクネンド</t>
    </rPh>
    <rPh sb="136" eb="139">
      <t>サクネンド</t>
    </rPh>
    <rPh sb="160" eb="16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</si>
</sst>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1.01</c:v>
                </c:pt>
                <c:pt idx="1">
                  <c:v>1.2</c:v>
                </c:pt>
                <c:pt idx="2">
                  <c:v>0.39</c:v>
                </c:pt>
                <c:pt idx="3">
                  <c:v>0.41</c:v>
                </c:pt>
                <c:pt idx="4">
                  <c:v>0.48</c:v>
                </c:pt>
              </c:numCache>
            </c:numRef>
          </c:val>
          <c:extLst>
            <c:ext xmlns:c16="http://schemas.microsoft.com/office/drawing/2014/chart" uri="{C3380CC4-5D6E-409C-BE32-E72D297353CC}">
              <c16:uniqueId val="{00000000-9775-4E40-AF0E-C5C6F7AC174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9775-4E40-AF0E-C5C6F7AC174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66.95</c:v>
                </c:pt>
                <c:pt idx="1">
                  <c:v>64.790000000000006</c:v>
                </c:pt>
                <c:pt idx="2">
                  <c:v>64.19</c:v>
                </c:pt>
                <c:pt idx="3">
                  <c:v>63.42</c:v>
                </c:pt>
                <c:pt idx="4">
                  <c:v>63.33</c:v>
                </c:pt>
              </c:numCache>
            </c:numRef>
          </c:val>
          <c:extLst>
            <c:ext xmlns:c16="http://schemas.microsoft.com/office/drawing/2014/chart" uri="{C3380CC4-5D6E-409C-BE32-E72D297353CC}">
              <c16:uniqueId val="{00000000-D305-4C29-9A8A-E81DE27EBE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D305-4C29-9A8A-E81DE27EBE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86.28</c:v>
                </c:pt>
                <c:pt idx="1">
                  <c:v>87.37</c:v>
                </c:pt>
                <c:pt idx="2">
                  <c:v>87.82</c:v>
                </c:pt>
                <c:pt idx="3">
                  <c:v>88.71</c:v>
                </c:pt>
                <c:pt idx="4">
                  <c:v>88.72</c:v>
                </c:pt>
              </c:numCache>
            </c:numRef>
          </c:val>
          <c:extLst>
            <c:ext xmlns:c16="http://schemas.microsoft.com/office/drawing/2014/chart" uri="{C3380CC4-5D6E-409C-BE32-E72D297353CC}">
              <c16:uniqueId val="{00000000-E5F9-475A-A822-10DD18608C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E5F9-475A-A822-10DD18608C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111.18</c:v>
                </c:pt>
                <c:pt idx="1">
                  <c:v>110.15</c:v>
                </c:pt>
                <c:pt idx="2">
                  <c:v>109.04</c:v>
                </c:pt>
                <c:pt idx="3">
                  <c:v>108.7</c:v>
                </c:pt>
                <c:pt idx="4">
                  <c:v>106.95</c:v>
                </c:pt>
              </c:numCache>
            </c:numRef>
          </c:val>
          <c:extLst>
            <c:ext xmlns:c16="http://schemas.microsoft.com/office/drawing/2014/chart" uri="{C3380CC4-5D6E-409C-BE32-E72D297353CC}">
              <c16:uniqueId val="{00000000-6DCD-4765-A12C-1B1C2DEC688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6DCD-4765-A12C-1B1C2DEC688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49.99</c:v>
                </c:pt>
                <c:pt idx="1">
                  <c:v>51.18</c:v>
                </c:pt>
                <c:pt idx="2">
                  <c:v>52.37</c:v>
                </c:pt>
                <c:pt idx="3">
                  <c:v>52.41</c:v>
                </c:pt>
                <c:pt idx="4">
                  <c:v>53.61</c:v>
                </c:pt>
              </c:numCache>
            </c:numRef>
          </c:val>
          <c:extLst>
            <c:ext xmlns:c16="http://schemas.microsoft.com/office/drawing/2014/chart" uri="{C3380CC4-5D6E-409C-BE32-E72D297353CC}">
              <c16:uniqueId val="{00000000-EE97-41B6-B641-9E4F0F01FC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EE97-41B6-B641-9E4F0F01FC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16.68</c:v>
                </c:pt>
                <c:pt idx="1">
                  <c:v>17.329999999999998</c:v>
                </c:pt>
                <c:pt idx="2">
                  <c:v>17.760000000000002</c:v>
                </c:pt>
                <c:pt idx="3">
                  <c:v>17.77</c:v>
                </c:pt>
                <c:pt idx="4">
                  <c:v>34.46</c:v>
                </c:pt>
              </c:numCache>
            </c:numRef>
          </c:val>
          <c:extLst>
            <c:ext xmlns:c16="http://schemas.microsoft.com/office/drawing/2014/chart" uri="{C3380CC4-5D6E-409C-BE32-E72D297353CC}">
              <c16:uniqueId val="{00000000-08C4-44AE-9D3C-9C1237E2D0A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08C4-44AE-9D3C-9C1237E2D0A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35-4186-A53C-D4EB8070A65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2F35-4186-A53C-D4EB8070A65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186.79</c:v>
                </c:pt>
                <c:pt idx="1">
                  <c:v>178.82</c:v>
                </c:pt>
                <c:pt idx="2">
                  <c:v>174.74</c:v>
                </c:pt>
                <c:pt idx="3">
                  <c:v>177.77</c:v>
                </c:pt>
                <c:pt idx="4">
                  <c:v>171.14</c:v>
                </c:pt>
              </c:numCache>
            </c:numRef>
          </c:val>
          <c:extLst>
            <c:ext xmlns:c16="http://schemas.microsoft.com/office/drawing/2014/chart" uri="{C3380CC4-5D6E-409C-BE32-E72D297353CC}">
              <c16:uniqueId val="{00000000-6480-4A38-A0EF-6BDADEC5B6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6480-4A38-A0EF-6BDADEC5B6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489.07</c:v>
                </c:pt>
                <c:pt idx="1">
                  <c:v>507.85</c:v>
                </c:pt>
                <c:pt idx="2">
                  <c:v>521.11</c:v>
                </c:pt>
                <c:pt idx="3">
                  <c:v>520.49</c:v>
                </c:pt>
                <c:pt idx="4">
                  <c:v>519.87</c:v>
                </c:pt>
              </c:numCache>
            </c:numRef>
          </c:val>
          <c:extLst>
            <c:ext xmlns:c16="http://schemas.microsoft.com/office/drawing/2014/chart" uri="{C3380CC4-5D6E-409C-BE32-E72D297353CC}">
              <c16:uniqueId val="{00000000-E5CE-43FE-B210-64D854C6FB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E5CE-43FE-B210-64D854C6FB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108.07</c:v>
                </c:pt>
                <c:pt idx="1">
                  <c:v>106.24</c:v>
                </c:pt>
                <c:pt idx="2">
                  <c:v>104.84</c:v>
                </c:pt>
                <c:pt idx="3">
                  <c:v>104.51</c:v>
                </c:pt>
                <c:pt idx="4">
                  <c:v>102.06</c:v>
                </c:pt>
              </c:numCache>
            </c:numRef>
          </c:val>
          <c:extLst>
            <c:ext xmlns:c16="http://schemas.microsoft.com/office/drawing/2014/chart" uri="{C3380CC4-5D6E-409C-BE32-E72D297353CC}">
              <c16:uniqueId val="{00000000-4F2E-456C-A8F8-A964D6A71F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4F2E-456C-A8F8-A964D6A71F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208.24</c:v>
                </c:pt>
                <c:pt idx="1">
                  <c:v>211.08</c:v>
                </c:pt>
                <c:pt idx="2">
                  <c:v>212.04</c:v>
                </c:pt>
                <c:pt idx="3">
                  <c:v>213.65</c:v>
                </c:pt>
                <c:pt idx="4">
                  <c:v>219.73</c:v>
                </c:pt>
              </c:numCache>
            </c:numRef>
          </c:val>
          <c:extLst>
            <c:ext xmlns:c16="http://schemas.microsoft.com/office/drawing/2014/chart" uri="{C3380CC4-5D6E-409C-BE32-E72D297353CC}">
              <c16:uniqueId val="{00000000-FA6C-46D3-9EBC-FDE225385D5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FA6C-46D3-9EBC-FDE225385D5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佐世保市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240473</v>
      </c>
      <c r="AM8" s="45"/>
      <c r="AN8" s="45"/>
      <c r="AO8" s="45"/>
      <c r="AP8" s="45"/>
      <c r="AQ8" s="45"/>
      <c r="AR8" s="45"/>
      <c r="AS8" s="45"/>
      <c r="AT8" s="46">
        <f>データ!$S$6</f>
        <v>426.01</v>
      </c>
      <c r="AU8" s="47"/>
      <c r="AV8" s="47"/>
      <c r="AW8" s="47"/>
      <c r="AX8" s="47"/>
      <c r="AY8" s="47"/>
      <c r="AZ8" s="47"/>
      <c r="BA8" s="47"/>
      <c r="BB8" s="48">
        <f>データ!$T$6</f>
        <v>564.48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59.12</v>
      </c>
      <c r="J10" s="47"/>
      <c r="K10" s="47"/>
      <c r="L10" s="47"/>
      <c r="M10" s="47"/>
      <c r="N10" s="47"/>
      <c r="O10" s="82"/>
      <c r="P10" s="48">
        <f>データ!$P$6</f>
        <v>98.38</v>
      </c>
      <c r="Q10" s="48"/>
      <c r="R10" s="48"/>
      <c r="S10" s="48"/>
      <c r="T10" s="48"/>
      <c r="U10" s="48"/>
      <c r="V10" s="48"/>
      <c r="W10" s="45">
        <f>データ!$Q$6</f>
        <v>4195</v>
      </c>
      <c r="X10" s="45"/>
      <c r="Y10" s="45"/>
      <c r="Z10" s="45"/>
      <c r="AA10" s="45"/>
      <c r="AB10" s="45"/>
      <c r="AC10" s="45"/>
      <c r="AD10" s="2"/>
      <c r="AE10" s="2"/>
      <c r="AF10" s="2"/>
      <c r="AG10" s="2"/>
      <c r="AH10" s="2"/>
      <c r="AI10" s="2"/>
      <c r="AJ10" s="2"/>
      <c r="AK10" s="2"/>
      <c r="AL10" s="45">
        <f>データ!$U$6</f>
        <v>233828</v>
      </c>
      <c r="AM10" s="45"/>
      <c r="AN10" s="45"/>
      <c r="AO10" s="45"/>
      <c r="AP10" s="45"/>
      <c r="AQ10" s="45"/>
      <c r="AR10" s="45"/>
      <c r="AS10" s="45"/>
      <c r="AT10" s="46">
        <f>データ!$V$6</f>
        <v>219.92</v>
      </c>
      <c r="AU10" s="47"/>
      <c r="AV10" s="47"/>
      <c r="AW10" s="47"/>
      <c r="AX10" s="47"/>
      <c r="AY10" s="47"/>
      <c r="AZ10" s="47"/>
      <c r="BA10" s="47"/>
      <c r="BB10" s="48">
        <f>データ!$W$6</f>
        <v>1063.24</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58"/>
      <c r="BN59" s="58"/>
      <c r="BO59" s="58"/>
      <c r="BP59" s="58"/>
      <c r="BQ59" s="58"/>
      <c r="BR59" s="58"/>
      <c r="BS59" s="58"/>
      <c r="BT59" s="58"/>
      <c r="BU59" s="58"/>
      <c r="BV59" s="58"/>
      <c r="BW59" s="58"/>
      <c r="BX59" s="58"/>
      <c r="BY59" s="58"/>
      <c r="BZ59" s="59"/>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0"/>
      <c r="BM60" s="58"/>
      <c r="BN60" s="58"/>
      <c r="BO60" s="58"/>
      <c r="BP60" s="58"/>
      <c r="BQ60" s="58"/>
      <c r="BR60" s="58"/>
      <c r="BS60" s="58"/>
      <c r="BT60" s="58"/>
      <c r="BU60" s="58"/>
      <c r="BV60" s="58"/>
      <c r="BW60" s="58"/>
      <c r="BX60" s="58"/>
      <c r="BY60" s="58"/>
      <c r="BZ60" s="59"/>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0"/>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0"/>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3dbMyBvY92lSoKxSC8MYGAwk1pE86RktTdcm3/TBV79lW8yjgyibJxVVm10fQ5X+daP0873hrx0MwEQOcXRBg==" saltValue="R3ypvPw89tgecsx/1T3EU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422029</v>
      </c>
      <c r="D6" s="20">
        <f t="shared" si="3"/>
        <v>46</v>
      </c>
      <c r="E6" s="20">
        <f t="shared" si="3"/>
        <v>1</v>
      </c>
      <c r="F6" s="20">
        <f t="shared" si="3"/>
        <v>0</v>
      </c>
      <c r="G6" s="20">
        <f t="shared" si="3"/>
        <v>1</v>
      </c>
      <c r="H6" s="20" t="str">
        <f t="shared" si="3"/>
        <v>長崎県　佐世保市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59.12</v>
      </c>
      <c r="P6" s="21">
        <f t="shared" si="3"/>
        <v>98.38</v>
      </c>
      <c r="Q6" s="21">
        <f t="shared" si="3"/>
        <v>4195</v>
      </c>
      <c r="R6" s="21">
        <f t="shared" si="3"/>
        <v>240473</v>
      </c>
      <c r="S6" s="21">
        <f t="shared" si="3"/>
        <v>426.01</v>
      </c>
      <c r="T6" s="21">
        <f t="shared" si="3"/>
        <v>564.48</v>
      </c>
      <c r="U6" s="21">
        <f t="shared" si="3"/>
        <v>233828</v>
      </c>
      <c r="V6" s="21">
        <f t="shared" si="3"/>
        <v>219.92</v>
      </c>
      <c r="W6" s="21">
        <f t="shared" si="3"/>
        <v>1063.24</v>
      </c>
      <c r="X6" s="22">
        <f>IF(X7="",NA(),X7)</f>
        <v>111.18</v>
      </c>
      <c r="Y6" s="22">
        <f t="shared" ref="Y6:AG6" si="4">IF(Y7="",NA(),Y7)</f>
        <v>110.15</v>
      </c>
      <c r="Z6" s="22">
        <f t="shared" si="4"/>
        <v>109.04</v>
      </c>
      <c r="AA6" s="22">
        <f t="shared" si="4"/>
        <v>108.7</v>
      </c>
      <c r="AB6" s="22">
        <f t="shared" si="4"/>
        <v>106.95</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186.79</v>
      </c>
      <c r="AU6" s="22">
        <f t="shared" ref="AU6:BC6" si="6">IF(AU7="",NA(),AU7)</f>
        <v>178.82</v>
      </c>
      <c r="AV6" s="22">
        <f t="shared" si="6"/>
        <v>174.74</v>
      </c>
      <c r="AW6" s="22">
        <f t="shared" si="6"/>
        <v>177.77</v>
      </c>
      <c r="AX6" s="22">
        <f t="shared" si="6"/>
        <v>171.14</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489.07</v>
      </c>
      <c r="BF6" s="22">
        <f t="shared" ref="BF6:BN6" si="7">IF(BF7="",NA(),BF7)</f>
        <v>507.85</v>
      </c>
      <c r="BG6" s="22">
        <f t="shared" si="7"/>
        <v>521.11</v>
      </c>
      <c r="BH6" s="22">
        <f t="shared" si="7"/>
        <v>520.49</v>
      </c>
      <c r="BI6" s="22">
        <f t="shared" si="7"/>
        <v>519.87</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108.07</v>
      </c>
      <c r="BQ6" s="22">
        <f t="shared" ref="BQ6:BY6" si="8">IF(BQ7="",NA(),BQ7)</f>
        <v>106.24</v>
      </c>
      <c r="BR6" s="22">
        <f t="shared" si="8"/>
        <v>104.84</v>
      </c>
      <c r="BS6" s="22">
        <f t="shared" si="8"/>
        <v>104.51</v>
      </c>
      <c r="BT6" s="22">
        <f t="shared" si="8"/>
        <v>102.06</v>
      </c>
      <c r="BU6" s="22">
        <f t="shared" si="8"/>
        <v>104.84</v>
      </c>
      <c r="BV6" s="22">
        <f t="shared" si="8"/>
        <v>106.11</v>
      </c>
      <c r="BW6" s="22">
        <f t="shared" si="8"/>
        <v>103.75</v>
      </c>
      <c r="BX6" s="22">
        <f t="shared" si="8"/>
        <v>105.3</v>
      </c>
      <c r="BY6" s="22">
        <f t="shared" si="8"/>
        <v>99.41</v>
      </c>
      <c r="BZ6" s="21" t="str">
        <f>IF(BZ7="","",IF(BZ7="-","【-】","【"&amp;SUBSTITUTE(TEXT(BZ7,"#,##0.00"),"-","△")&amp;"】"))</f>
        <v>【97.47】</v>
      </c>
      <c r="CA6" s="22">
        <f>IF(CA7="",NA(),CA7)</f>
        <v>208.24</v>
      </c>
      <c r="CB6" s="22">
        <f t="shared" ref="CB6:CJ6" si="9">IF(CB7="",NA(),CB7)</f>
        <v>211.08</v>
      </c>
      <c r="CC6" s="22">
        <f t="shared" si="9"/>
        <v>212.04</v>
      </c>
      <c r="CD6" s="22">
        <f t="shared" si="9"/>
        <v>213.65</v>
      </c>
      <c r="CE6" s="22">
        <f t="shared" si="9"/>
        <v>219.73</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66.95</v>
      </c>
      <c r="CM6" s="22">
        <f t="shared" ref="CM6:CU6" si="10">IF(CM7="",NA(),CM7)</f>
        <v>64.790000000000006</v>
      </c>
      <c r="CN6" s="22">
        <f t="shared" si="10"/>
        <v>64.19</v>
      </c>
      <c r="CO6" s="22">
        <f t="shared" si="10"/>
        <v>63.42</v>
      </c>
      <c r="CP6" s="22">
        <f t="shared" si="10"/>
        <v>63.33</v>
      </c>
      <c r="CQ6" s="22">
        <f t="shared" si="10"/>
        <v>62.32</v>
      </c>
      <c r="CR6" s="22">
        <f t="shared" si="10"/>
        <v>61.71</v>
      </c>
      <c r="CS6" s="22">
        <f t="shared" si="10"/>
        <v>63.12</v>
      </c>
      <c r="CT6" s="22">
        <f t="shared" si="10"/>
        <v>62.57</v>
      </c>
      <c r="CU6" s="22">
        <f t="shared" si="10"/>
        <v>61.56</v>
      </c>
      <c r="CV6" s="21" t="str">
        <f>IF(CV7="","",IF(CV7="-","【-】","【"&amp;SUBSTITUTE(TEXT(CV7,"#,##0.00"),"-","△")&amp;"】"))</f>
        <v>【59.97】</v>
      </c>
      <c r="CW6" s="22">
        <f>IF(CW7="",NA(),CW7)</f>
        <v>86.28</v>
      </c>
      <c r="CX6" s="22">
        <f t="shared" ref="CX6:DF6" si="11">IF(CX7="",NA(),CX7)</f>
        <v>87.37</v>
      </c>
      <c r="CY6" s="22">
        <f t="shared" si="11"/>
        <v>87.82</v>
      </c>
      <c r="CZ6" s="22">
        <f t="shared" si="11"/>
        <v>88.71</v>
      </c>
      <c r="DA6" s="22">
        <f t="shared" si="11"/>
        <v>88.72</v>
      </c>
      <c r="DB6" s="22">
        <f t="shared" si="11"/>
        <v>90.19</v>
      </c>
      <c r="DC6" s="22">
        <f t="shared" si="11"/>
        <v>90.03</v>
      </c>
      <c r="DD6" s="22">
        <f t="shared" si="11"/>
        <v>90.09</v>
      </c>
      <c r="DE6" s="22">
        <f t="shared" si="11"/>
        <v>90.21</v>
      </c>
      <c r="DF6" s="22">
        <f t="shared" si="11"/>
        <v>90.11</v>
      </c>
      <c r="DG6" s="21" t="str">
        <f>IF(DG7="","",IF(DG7="-","【-】","【"&amp;SUBSTITUTE(TEXT(DG7,"#,##0.00"),"-","△")&amp;"】"))</f>
        <v>【89.76】</v>
      </c>
      <c r="DH6" s="22">
        <f>IF(DH7="",NA(),DH7)</f>
        <v>49.99</v>
      </c>
      <c r="DI6" s="22">
        <f t="shared" ref="DI6:DQ6" si="12">IF(DI7="",NA(),DI7)</f>
        <v>51.18</v>
      </c>
      <c r="DJ6" s="22">
        <f t="shared" si="12"/>
        <v>52.37</v>
      </c>
      <c r="DK6" s="22">
        <f t="shared" si="12"/>
        <v>52.41</v>
      </c>
      <c r="DL6" s="22">
        <f t="shared" si="12"/>
        <v>53.61</v>
      </c>
      <c r="DM6" s="22">
        <f t="shared" si="12"/>
        <v>48.86</v>
      </c>
      <c r="DN6" s="22">
        <f t="shared" si="12"/>
        <v>49.6</v>
      </c>
      <c r="DO6" s="22">
        <f t="shared" si="12"/>
        <v>50.31</v>
      </c>
      <c r="DP6" s="22">
        <f t="shared" si="12"/>
        <v>50.74</v>
      </c>
      <c r="DQ6" s="22">
        <f t="shared" si="12"/>
        <v>51.49</v>
      </c>
      <c r="DR6" s="21" t="str">
        <f>IF(DR7="","",IF(DR7="-","【-】","【"&amp;SUBSTITUTE(TEXT(DR7,"#,##0.00"),"-","△")&amp;"】"))</f>
        <v>【51.51】</v>
      </c>
      <c r="DS6" s="22">
        <f>IF(DS7="",NA(),DS7)</f>
        <v>16.68</v>
      </c>
      <c r="DT6" s="22">
        <f t="shared" ref="DT6:EB6" si="13">IF(DT7="",NA(),DT7)</f>
        <v>17.329999999999998</v>
      </c>
      <c r="DU6" s="22">
        <f t="shared" si="13"/>
        <v>17.760000000000002</v>
      </c>
      <c r="DV6" s="22">
        <f t="shared" si="13"/>
        <v>17.77</v>
      </c>
      <c r="DW6" s="22">
        <f t="shared" si="13"/>
        <v>34.46</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1.01</v>
      </c>
      <c r="EE6" s="22">
        <f t="shared" ref="EE6:EM6" si="14">IF(EE7="",NA(),EE7)</f>
        <v>1.2</v>
      </c>
      <c r="EF6" s="22">
        <f t="shared" si="14"/>
        <v>0.39</v>
      </c>
      <c r="EG6" s="22">
        <f t="shared" si="14"/>
        <v>0.41</v>
      </c>
      <c r="EH6" s="22">
        <f t="shared" si="14"/>
        <v>0.48</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422029</v>
      </c>
      <c r="D7" s="24">
        <v>46</v>
      </c>
      <c r="E7" s="24">
        <v>1</v>
      </c>
      <c r="F7" s="24">
        <v>0</v>
      </c>
      <c r="G7" s="24">
        <v>1</v>
      </c>
      <c r="H7" s="24" t="s">
        <v>93</v>
      </c>
      <c r="I7" s="24" t="s">
        <v>94</v>
      </c>
      <c r="J7" s="24" t="s">
        <v>95</v>
      </c>
      <c r="K7" s="24" t="s">
        <v>96</v>
      </c>
      <c r="L7" s="24" t="s">
        <v>97</v>
      </c>
      <c r="M7" s="24" t="s">
        <v>98</v>
      </c>
      <c r="N7" s="25" t="s">
        <v>99</v>
      </c>
      <c r="O7" s="25">
        <v>59.12</v>
      </c>
      <c r="P7" s="25">
        <v>98.38</v>
      </c>
      <c r="Q7" s="25">
        <v>4195</v>
      </c>
      <c r="R7" s="25">
        <v>240473</v>
      </c>
      <c r="S7" s="25">
        <v>426.01</v>
      </c>
      <c r="T7" s="25">
        <v>564.48</v>
      </c>
      <c r="U7" s="25">
        <v>233828</v>
      </c>
      <c r="V7" s="25">
        <v>219.92</v>
      </c>
      <c r="W7" s="25">
        <v>1063.24</v>
      </c>
      <c r="X7" s="25">
        <v>111.18</v>
      </c>
      <c r="Y7" s="25">
        <v>110.15</v>
      </c>
      <c r="Z7" s="25">
        <v>109.04</v>
      </c>
      <c r="AA7" s="25">
        <v>108.7</v>
      </c>
      <c r="AB7" s="25">
        <v>106.95</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186.79</v>
      </c>
      <c r="AU7" s="25">
        <v>178.82</v>
      </c>
      <c r="AV7" s="25">
        <v>174.74</v>
      </c>
      <c r="AW7" s="25">
        <v>177.77</v>
      </c>
      <c r="AX7" s="25">
        <v>171.14</v>
      </c>
      <c r="AY7" s="25">
        <v>318.89</v>
      </c>
      <c r="AZ7" s="25">
        <v>309.10000000000002</v>
      </c>
      <c r="BA7" s="25">
        <v>306.08</v>
      </c>
      <c r="BB7" s="25">
        <v>306.14999999999998</v>
      </c>
      <c r="BC7" s="25">
        <v>297.54000000000002</v>
      </c>
      <c r="BD7" s="25">
        <v>252.29</v>
      </c>
      <c r="BE7" s="25">
        <v>489.07</v>
      </c>
      <c r="BF7" s="25">
        <v>507.85</v>
      </c>
      <c r="BG7" s="25">
        <v>521.11</v>
      </c>
      <c r="BH7" s="25">
        <v>520.49</v>
      </c>
      <c r="BI7" s="25">
        <v>519.87</v>
      </c>
      <c r="BJ7" s="25">
        <v>290.07</v>
      </c>
      <c r="BK7" s="25">
        <v>290.42</v>
      </c>
      <c r="BL7" s="25">
        <v>294.66000000000003</v>
      </c>
      <c r="BM7" s="25">
        <v>285.27</v>
      </c>
      <c r="BN7" s="25">
        <v>294.73</v>
      </c>
      <c r="BO7" s="25">
        <v>268.07</v>
      </c>
      <c r="BP7" s="25">
        <v>108.07</v>
      </c>
      <c r="BQ7" s="25">
        <v>106.24</v>
      </c>
      <c r="BR7" s="25">
        <v>104.84</v>
      </c>
      <c r="BS7" s="25">
        <v>104.51</v>
      </c>
      <c r="BT7" s="25">
        <v>102.06</v>
      </c>
      <c r="BU7" s="25">
        <v>104.84</v>
      </c>
      <c r="BV7" s="25">
        <v>106.11</v>
      </c>
      <c r="BW7" s="25">
        <v>103.75</v>
      </c>
      <c r="BX7" s="25">
        <v>105.3</v>
      </c>
      <c r="BY7" s="25">
        <v>99.41</v>
      </c>
      <c r="BZ7" s="25">
        <v>97.47</v>
      </c>
      <c r="CA7" s="25">
        <v>208.24</v>
      </c>
      <c r="CB7" s="25">
        <v>211.08</v>
      </c>
      <c r="CC7" s="25">
        <v>212.04</v>
      </c>
      <c r="CD7" s="25">
        <v>213.65</v>
      </c>
      <c r="CE7" s="25">
        <v>219.73</v>
      </c>
      <c r="CF7" s="25">
        <v>161.82</v>
      </c>
      <c r="CG7" s="25">
        <v>161.03</v>
      </c>
      <c r="CH7" s="25">
        <v>159.93</v>
      </c>
      <c r="CI7" s="25">
        <v>162.77000000000001</v>
      </c>
      <c r="CJ7" s="25">
        <v>170.87</v>
      </c>
      <c r="CK7" s="25">
        <v>174.75</v>
      </c>
      <c r="CL7" s="25">
        <v>66.95</v>
      </c>
      <c r="CM7" s="25">
        <v>64.790000000000006</v>
      </c>
      <c r="CN7" s="25">
        <v>64.19</v>
      </c>
      <c r="CO7" s="25">
        <v>63.42</v>
      </c>
      <c r="CP7" s="25">
        <v>63.33</v>
      </c>
      <c r="CQ7" s="25">
        <v>62.32</v>
      </c>
      <c r="CR7" s="25">
        <v>61.71</v>
      </c>
      <c r="CS7" s="25">
        <v>63.12</v>
      </c>
      <c r="CT7" s="25">
        <v>62.57</v>
      </c>
      <c r="CU7" s="25">
        <v>61.56</v>
      </c>
      <c r="CV7" s="25">
        <v>59.97</v>
      </c>
      <c r="CW7" s="25">
        <v>86.28</v>
      </c>
      <c r="CX7" s="25">
        <v>87.37</v>
      </c>
      <c r="CY7" s="25">
        <v>87.82</v>
      </c>
      <c r="CZ7" s="25">
        <v>88.71</v>
      </c>
      <c r="DA7" s="25">
        <v>88.72</v>
      </c>
      <c r="DB7" s="25">
        <v>90.19</v>
      </c>
      <c r="DC7" s="25">
        <v>90.03</v>
      </c>
      <c r="DD7" s="25">
        <v>90.09</v>
      </c>
      <c r="DE7" s="25">
        <v>90.21</v>
      </c>
      <c r="DF7" s="25">
        <v>90.11</v>
      </c>
      <c r="DG7" s="25">
        <v>89.76</v>
      </c>
      <c r="DH7" s="25">
        <v>49.99</v>
      </c>
      <c r="DI7" s="25">
        <v>51.18</v>
      </c>
      <c r="DJ7" s="25">
        <v>52.37</v>
      </c>
      <c r="DK7" s="25">
        <v>52.41</v>
      </c>
      <c r="DL7" s="25">
        <v>53.61</v>
      </c>
      <c r="DM7" s="25">
        <v>48.86</v>
      </c>
      <c r="DN7" s="25">
        <v>49.6</v>
      </c>
      <c r="DO7" s="25">
        <v>50.31</v>
      </c>
      <c r="DP7" s="25">
        <v>50.74</v>
      </c>
      <c r="DQ7" s="25">
        <v>51.49</v>
      </c>
      <c r="DR7" s="25">
        <v>51.51</v>
      </c>
      <c r="DS7" s="25">
        <v>16.68</v>
      </c>
      <c r="DT7" s="25">
        <v>17.329999999999998</v>
      </c>
      <c r="DU7" s="25">
        <v>17.760000000000002</v>
      </c>
      <c r="DV7" s="25">
        <v>17.77</v>
      </c>
      <c r="DW7" s="25">
        <v>34.46</v>
      </c>
      <c r="DX7" s="25">
        <v>18.510000000000002</v>
      </c>
      <c r="DY7" s="25">
        <v>20.49</v>
      </c>
      <c r="DZ7" s="25">
        <v>21.34</v>
      </c>
      <c r="EA7" s="25">
        <v>23.27</v>
      </c>
      <c r="EB7" s="25">
        <v>25.18</v>
      </c>
      <c r="EC7" s="25">
        <v>23.75</v>
      </c>
      <c r="ED7" s="25">
        <v>1.01</v>
      </c>
      <c r="EE7" s="25">
        <v>1.2</v>
      </c>
      <c r="EF7" s="25">
        <v>0.39</v>
      </c>
      <c r="EG7" s="25">
        <v>0.41</v>
      </c>
      <c r="EH7" s="25">
        <v>0.48</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2024-01-26T04:16:58Z</cp:lastPrinted>
  <dcterms:created xsi:type="dcterms:W3CDTF">2023-12-05T01:01:30Z</dcterms:created>
  <dcterms:modified xsi:type="dcterms:W3CDTF">2024-03-04T01:56:09Z</dcterms:modified>
  <cp:category/>
</cp:coreProperties>
</file>