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1_水道事業（上水・簡水）\"/>
    </mc:Choice>
  </mc:AlternateContent>
  <xr:revisionPtr revIDLastSave="0" documentId="13_ncr:1_{A4834E8A-D40E-4150-A687-7EB6E8BC4A83}" xr6:coauthVersionLast="47" xr6:coauthVersionMax="47" xr10:uidLastSave="{00000000-0000-0000-0000-000000000000}"/>
  <workbookProtection workbookAlgorithmName="SHA-512" workbookHashValue="jmjZEv8zP0B/qo0uIr6SKzwwjYUYr4Xs6QmkVtomFxjRUe0tMAo4W3RYNSvH0zA2sqHetSghJGKShTiaLyVGzg==" workbookSaltValue="0TWIrMQl1X3nC9LshNOkXg=="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E85" i="4"/>
  <c r="BB10" i="4"/>
  <c r="AT10" i="4"/>
  <c r="AL10" i="4"/>
  <c r="W10" i="4"/>
  <c r="I10" i="4"/>
  <c r="B10"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<sst xmlns="http://schemas.openxmlformats.org/spreadsheetml/2006/main" count="228" uniqueCount="114">
  <si>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</si>
  <si>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</si>
  <si>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</si>
  <si>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</si>
  <si>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</si>
  <si>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</si>
  <si>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</si>
  <si>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</si>
  <si>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</si>
  <si>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</si>
  <si>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</si>
  <si>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</si>
  <si>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</si>
  <si>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</si>
  <si>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</si>
  <si>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</si>
  <si>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</si>
  <si>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</si>
  <si>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</si>
  <si>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</si>
  <si>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</si>
  <si>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</si>
  <si>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</si>
  <si>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</si>
  <si>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</si>
  <si>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</si>
  <si>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</si>
  <si>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</si>
  <si>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</si>
  <si>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</si>
  <si>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</si>
  <si>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</si>
  <si>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</si>
  <si>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</si>
  <si>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</si>
  <si>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</si>
  <si>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</si>
  <si>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</si>
  <si>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</si>
  <si>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</si>
  <si>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</si>
  <si>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</si>
  <si>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</si>
  <si>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</si>
  <si>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</si>
  <si>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</si>
  <si>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</si>
  <si>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</si>
  <si>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</si>
  <si>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</si>
  <si>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</si>
  <si>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</si>
  <si>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</si>
  <si>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</si>
  <si>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</si>
  <si>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</si>
  <si>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</si>
  <si>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</si>
  <si>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</si>
  <si>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</si>
  <si>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</si>
  <si>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</si>
  <si>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</si>
  <si>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</si>
  <si>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</si>
  <si>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</si>
  <si>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</si>
  <si>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</si>
  <si>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</si>
  <si>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</si>
  <si>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</si>
  <si>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</si>
  <si>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</si>
  <si>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</si>
  <si>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</si>
  <si>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</si>
  <si>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</si>
  <si>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</si>
  <si>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</si>
  <si>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</si>
  <si>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</si>
  <si>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</si>
  <si>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</si>
  <si>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</si>
  <si>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</si>
  <si>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</si>
  <si>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</si>
  <si>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</si>
  <si>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</si>
  <si>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</si>
  <si>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</si>
  <si>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</si>
  <si>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</si>
  <si>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</si>
  <si>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</si>
  <si>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</si>
  <si>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</si>
  <si>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</si>
  <si>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</si>
  <si>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</si>
  <si>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</si>
  <si>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</si>
  <si>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</si>
  <si>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</si>
  <si>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</si>
  <si>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</si>
  <si>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</si>
  <si>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</si>
  <si>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</si>
  <si>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</si>
  <si>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</si>
  <si>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「①有形固定資産減価償却率」及び「②管路経年化率」は、類似団体平均値を下回っているものの、上昇</t>
    </r>
    <r>
      <rPr>
        <sz val="11"/>
        <rFont val="ＭＳ ゴシック"/>
        <family val="3"/>
        <charset val="128"/>
      </rPr>
      <t>傾向にあり、老朽化が進行している。
　「③管路更新率」は、前年度より上昇しているものの、大口径の基幹管路の更新を優先的に実施していることから、類似団体平均値を下回っている。
　管路経年化率は今後も上昇していくことが見込まれることから、有収率の向上の観点からも、現在取り組んでいる、配水用ポリエチレン管の使用の拡大や更新管路のダウンサイジングによる経費節減により、管路の更新事業を積極的に推進していく必要がある。</t>
    </r>
    <rPh sb="76" eb="79">
      <t>ゼンネンド</t>
    </rPh>
    <rPh sb="81" eb="83">
      <t>ジョウショウ</t>
    </rPh>
    <rPh sb="91" eb="92">
      <t>ダイ</t>
    </rPh>
    <rPh sb="92" eb="94">
      <t>コウケイ</t>
    </rPh>
    <rPh sb="95" eb="97">
      <t>キカン</t>
    </rPh>
    <rPh sb="97" eb="99">
      <t>カンロ</t>
    </rPh>
    <rPh sb="100" eb="102">
      <t>コウシン</t>
    </rPh>
    <rPh sb="103" eb="106">
      <t>ユウセンテキ</t>
    </rPh>
    <rPh sb="107" eb="109">
      <t>ジッシ</t>
    </rPh>
    <rPh sb="177" eb="179">
      <t>ゲンザイ</t>
    </rPh>
    <rPh sb="179" eb="180">
      <t>ト</t>
    </rPh>
    <rPh sb="181" eb="182">
      <t>ク</t>
    </rPh>
    <rPh sb="187" eb="190">
      <t>ハイスイヨウ</t>
    </rPh>
    <rPh sb="196" eb="197">
      <t>カン</t>
    </rPh>
    <rPh sb="198" eb="200">
      <t>シヨウ</t>
    </rPh>
    <rPh sb="201" eb="203">
      <t>カクダイ</t>
    </rPh>
    <rPh sb="204" eb="208">
      <t>コウシンカンロ</t>
    </rPh>
    <rPh sb="220" eb="224">
      <t>ケイヒセツゲン</t>
    </rPh>
    <phoneticPr fontId="4"/>
  </si>
  <si>
    <t>　１．経営の健全性及び効率性については、水需要が減少していく中、経常費用の抑制、施設のダウンサイジングやスペックの適正化に努めるとともに、官民連携・広域連携・新技術の導入、DX（デジタル化）型経営への移行、アセットマネジメントの活用による更新計画や長期財政計画の精度向上により、経営の効率化・投資の合理化を図り、持続可能で安定した経営基盤を創る必要がある。
　２．老朽化の状況については、高度成長期に拡張を進めてきた施設の更新需要が増大していくため、収支の均衡を確保したうえで、投資計画を着実に実施し、持続可能で強靭な施設基盤を創る必要がある。</t>
    <rPh sb="34" eb="36">
      <t>ヒヨウ</t>
    </rPh>
    <rPh sb="114" eb="116">
      <t>カツヨウ</t>
    </rPh>
    <rPh sb="119" eb="123">
      <t>コウシンケイカク</t>
    </rPh>
    <rPh sb="124" eb="130">
      <t>チョウキザイセイケイカク</t>
    </rPh>
    <rPh sb="131" eb="133">
      <t>セイド</t>
    </rPh>
    <rPh sb="133" eb="135">
      <t>コウジョウ</t>
    </rPh>
    <phoneticPr fontId="4"/>
  </si>
  <si>
    <r>
      <t>　「①経常収支比率」は、料金収入の減等により、減少傾向にあるが、100％以上を維持しており、事業運営は健全な状態にある。
　「②累積欠損金比率」は、各年度0％である。
　「③流動比率」は、100％以上を維持しており、支払能力に問題はない。
　「④企業債残高対給水収益比率」は、企業債残高の減に伴い、前年度より低下している。
　</t>
    </r>
    <r>
      <rPr>
        <sz val="11"/>
        <rFont val="ＭＳ ゴシック"/>
        <family val="3"/>
        <charset val="128"/>
      </rPr>
      <t>「⑤料金回収率」は、動力費が増加したこと等に伴い、分母となる給水原価が増加し、前年度より減少している。</t>
    </r>
    <r>
      <rPr>
        <sz val="11"/>
        <color theme="1"/>
        <rFont val="ＭＳ ゴシック"/>
        <family val="3"/>
        <charset val="128"/>
      </rPr>
      <t xml:space="preserve">
　「⑥給水原価」は、</t>
    </r>
    <r>
      <rPr>
        <sz val="11"/>
        <rFont val="ＭＳ ゴシック"/>
        <family val="3"/>
        <charset val="128"/>
      </rPr>
      <t>燃料価格の高騰に伴い動力費が増加したこと等により、前年度より増加している。</t>
    </r>
    <r>
      <rPr>
        <sz val="11"/>
        <color theme="1"/>
        <rFont val="ＭＳ ゴシック"/>
        <family val="3"/>
        <charset val="128"/>
      </rPr>
      <t xml:space="preserve">
　なお、本市は、山に囲まれた特殊な地形であることから、配水池や配水タンクの維持管理費（減価償却費含む。）等に多額の費用を要しているため、給水原価は類似団体平均値を上回っている。
　</t>
    </r>
    <r>
      <rPr>
        <sz val="11"/>
        <rFont val="ＭＳ ゴシック"/>
        <family val="3"/>
        <charset val="128"/>
      </rPr>
      <t>「⑦施設利用率」は、配水量の減少により前年度より低下している。今後も人口減少による配水量の減少が見込まれるため、施設のダウンサイジングやスペックの適正化等に取り組む必要がある。</t>
    </r>
    <r>
      <rPr>
        <sz val="11"/>
        <color theme="1"/>
        <rFont val="ＭＳ ゴシック"/>
        <family val="3"/>
        <charset val="128"/>
      </rPr>
      <t xml:space="preserve">
　「⑧有収率」は、給水管における</t>
    </r>
    <r>
      <rPr>
        <sz val="11"/>
        <rFont val="ＭＳ ゴシック"/>
        <family val="3"/>
        <charset val="128"/>
      </rPr>
      <t>漏水量が増加したこと等により前年度より減少している。</t>
    </r>
    <r>
      <rPr>
        <sz val="11"/>
        <color theme="1"/>
        <rFont val="ＭＳ ゴシック"/>
        <family val="3"/>
        <charset val="128"/>
      </rPr>
      <t xml:space="preserve">今後は、これまでの対策に加え、予防保全型の管路更新、修繕履歴に基づく管路更新等、漏水防止対策を一層強化していくこととしている。
</t>
    </r>
    <rPh sb="173" eb="176">
      <t>ドウリョクヒ</t>
    </rPh>
    <rPh sb="177" eb="179">
      <t>ゾウカ</t>
    </rPh>
    <rPh sb="198" eb="200">
      <t>ゾウカ</t>
    </rPh>
    <rPh sb="207" eb="209">
      <t>ゲンショウ</t>
    </rPh>
    <rPh sb="225" eb="229">
      <t>ネンリョウカカク</t>
    </rPh>
    <rPh sb="230" eb="232">
      <t>コウトウ</t>
    </rPh>
    <rPh sb="233" eb="234">
      <t>トモナ</t>
    </rPh>
    <rPh sb="235" eb="238">
      <t>ドウリョクヒ</t>
    </rPh>
    <rPh sb="239" eb="241">
      <t>ゾウカ</t>
    </rPh>
    <rPh sb="255" eb="257">
      <t>ゾウカ</t>
    </rPh>
    <rPh sb="451" eb="454">
      <t>キュウスイカン</t>
    </rPh>
    <rPh sb="462" eb="464">
      <t>ゾウカ</t>
    </rPh>
    <rPh sb="468" eb="469">
      <t>トウ</t>
    </rPh>
    <rPh sb="477" eb="47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</si>
</sst>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0.31</c:v>
                </c:pt>
                <c:pt idx="1">
                  <c:v>0.38</c:v>
                </c:pt>
                <c:pt idx="2">
                  <c:v>0.41</c:v>
                </c:pt>
                <c:pt idx="3">
                  <c:v>0.35</c:v>
                </c:pt>
                <c:pt idx="4">
                  <c:v>0.45</c:v>
                </c:pt>
              </c:numCache>
            </c:numRef>
          </c:val>
          <c:extLst>
            <c:ext xmlns:c16="http://schemas.microsoft.com/office/drawing/2014/chart" uri="{C3380CC4-5D6E-409C-BE32-E72D297353CC}">
              <c16:uniqueId val="{00000000-8331-40BD-932C-DB4AE889EE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8331-40BD-932C-DB4AE889EE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64.209999999999994</c:v>
                </c:pt>
                <c:pt idx="1">
                  <c:v>61.99</c:v>
                </c:pt>
                <c:pt idx="2">
                  <c:v>67.34</c:v>
                </c:pt>
                <c:pt idx="3">
                  <c:v>65.13</c:v>
                </c:pt>
                <c:pt idx="4">
                  <c:v>64.849999999999994</c:v>
                </c:pt>
              </c:numCache>
            </c:numRef>
          </c:val>
          <c:extLst>
            <c:ext xmlns:c16="http://schemas.microsoft.com/office/drawing/2014/chart" uri="{C3380CC4-5D6E-409C-BE32-E72D297353CC}">
              <c16:uniqueId val="{00000000-4FA0-4EED-B5BF-03DA5697FDC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4FA0-4EED-B5BF-03DA5697FDC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c:v>
                </c:pt>
                <c:pt idx="1">
                  <c:v>87.8</c:v>
                </c:pt>
                <c:pt idx="2">
                  <c:v>87.99</c:v>
                </c:pt>
                <c:pt idx="3">
                  <c:v>89.3</c:v>
                </c:pt>
                <c:pt idx="4">
                  <c:v>88.28</c:v>
                </c:pt>
              </c:numCache>
            </c:numRef>
          </c:val>
          <c:extLst>
            <c:ext xmlns:c16="http://schemas.microsoft.com/office/drawing/2014/chart" uri="{C3380CC4-5D6E-409C-BE32-E72D297353CC}">
              <c16:uniqueId val="{00000000-FE6B-429D-8334-218FB95E156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FE6B-429D-8334-218FB95E156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117.63</c:v>
                </c:pt>
                <c:pt idx="1">
                  <c:v>116.5</c:v>
                </c:pt>
                <c:pt idx="2">
                  <c:v>112.08</c:v>
                </c:pt>
                <c:pt idx="3">
                  <c:v>112.72</c:v>
                </c:pt>
                <c:pt idx="4">
                  <c:v>109.25</c:v>
                </c:pt>
              </c:numCache>
            </c:numRef>
          </c:val>
          <c:extLst>
            <c:ext xmlns:c16="http://schemas.microsoft.com/office/drawing/2014/chart" uri="{C3380CC4-5D6E-409C-BE32-E72D297353CC}">
              <c16:uniqueId val="{00000000-ADE6-4597-9D5E-F0EC8AA9631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ADE6-4597-9D5E-F0EC8AA9631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46.98</c:v>
                </c:pt>
                <c:pt idx="1">
                  <c:v>48.42</c:v>
                </c:pt>
                <c:pt idx="2">
                  <c:v>48.95</c:v>
                </c:pt>
                <c:pt idx="3">
                  <c:v>49.45</c:v>
                </c:pt>
                <c:pt idx="4">
                  <c:v>50.77</c:v>
                </c:pt>
              </c:numCache>
            </c:numRef>
          </c:val>
          <c:extLst>
            <c:ext xmlns:c16="http://schemas.microsoft.com/office/drawing/2014/chart" uri="{C3380CC4-5D6E-409C-BE32-E72D297353CC}">
              <c16:uniqueId val="{00000000-F21C-4864-9813-3DE30B59B26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F21C-4864-9813-3DE30B59B26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16.47</c:v>
                </c:pt>
                <c:pt idx="1">
                  <c:v>18.72</c:v>
                </c:pt>
                <c:pt idx="2">
                  <c:v>19.739999999999998</c:v>
                </c:pt>
                <c:pt idx="3">
                  <c:v>22.01</c:v>
                </c:pt>
                <c:pt idx="4">
                  <c:v>25</c:v>
                </c:pt>
              </c:numCache>
            </c:numRef>
          </c:val>
          <c:extLst>
            <c:ext xmlns:c16="http://schemas.microsoft.com/office/drawing/2014/chart" uri="{C3380CC4-5D6E-409C-BE32-E72D297353CC}">
              <c16:uniqueId val="{00000000-D2EA-4B8E-A404-6509261B00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D2EA-4B8E-A404-6509261B00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99-4A04-B242-0AC396CDA61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199-4A04-B242-0AC396CDA61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554.73</c:v>
                </c:pt>
                <c:pt idx="1">
                  <c:v>411.62</c:v>
                </c:pt>
                <c:pt idx="2">
                  <c:v>605.87</c:v>
                </c:pt>
                <c:pt idx="3">
                  <c:v>547.9</c:v>
                </c:pt>
                <c:pt idx="4">
                  <c:v>463.21</c:v>
                </c:pt>
              </c:numCache>
            </c:numRef>
          </c:val>
          <c:extLst>
            <c:ext xmlns:c16="http://schemas.microsoft.com/office/drawing/2014/chart" uri="{C3380CC4-5D6E-409C-BE32-E72D297353CC}">
              <c16:uniqueId val="{00000000-321A-47C6-8A30-0B8DE5CC880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321A-47C6-8A30-0B8DE5CC880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146.53</c:v>
                </c:pt>
                <c:pt idx="1">
                  <c:v>139.91999999999999</c:v>
                </c:pt>
                <c:pt idx="2">
                  <c:v>131.32</c:v>
                </c:pt>
                <c:pt idx="3">
                  <c:v>122.31</c:v>
                </c:pt>
                <c:pt idx="4">
                  <c:v>112.39</c:v>
                </c:pt>
              </c:numCache>
            </c:numRef>
          </c:val>
          <c:extLst>
            <c:ext xmlns:c16="http://schemas.microsoft.com/office/drawing/2014/chart" uri="{C3380CC4-5D6E-409C-BE32-E72D297353CC}">
              <c16:uniqueId val="{00000000-1038-40A8-B253-3622D59FEA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1038-40A8-B253-3622D59FEA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111.17</c:v>
                </c:pt>
                <c:pt idx="1">
                  <c:v>111.36</c:v>
                </c:pt>
                <c:pt idx="2">
                  <c:v>107.18</c:v>
                </c:pt>
                <c:pt idx="3">
                  <c:v>107.87</c:v>
                </c:pt>
                <c:pt idx="4">
                  <c:v>104.04</c:v>
                </c:pt>
              </c:numCache>
            </c:numRef>
          </c:val>
          <c:extLst>
            <c:ext xmlns:c16="http://schemas.microsoft.com/office/drawing/2014/chart" uri="{C3380CC4-5D6E-409C-BE32-E72D297353CC}">
              <c16:uniqueId val="{00000000-EE1D-4CAE-B7B4-9CE2F756213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EE1D-4CAE-B7B4-9CE2F756213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211.09</c:v>
                </c:pt>
                <c:pt idx="1">
                  <c:v>209.37</c:v>
                </c:pt>
                <c:pt idx="2">
                  <c:v>214.77</c:v>
                </c:pt>
                <c:pt idx="3">
                  <c:v>213.85</c:v>
                </c:pt>
                <c:pt idx="4">
                  <c:v>222.55</c:v>
                </c:pt>
              </c:numCache>
            </c:numRef>
          </c:val>
          <c:extLst>
            <c:ext xmlns:c16="http://schemas.microsoft.com/office/drawing/2014/chart" uri="{C3380CC4-5D6E-409C-BE32-E72D297353CC}">
              <c16:uniqueId val="{00000000-50C5-417A-8771-99FB4EFF9F1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50C5-417A-8771-99FB4EFF9F1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長崎県　長崎市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自治体職員</v>
      </c>
      <c r="AE8" s="75"/>
      <c r="AF8" s="75"/>
      <c r="AG8" s="75"/>
      <c r="AH8" s="75"/>
      <c r="AI8" s="75"/>
      <c r="AJ8" s="75"/>
      <c r="AK8" s="2"/>
      <c r="AL8" s="66">
        <f>データ!$R$6</f>
        <v>401195</v>
      </c>
      <c r="AM8" s="66"/>
      <c r="AN8" s="66"/>
      <c r="AO8" s="66"/>
      <c r="AP8" s="66"/>
      <c r="AQ8" s="66"/>
      <c r="AR8" s="66"/>
      <c r="AS8" s="66"/>
      <c r="AT8" s="37">
        <f>データ!$S$6</f>
        <v>405.69</v>
      </c>
      <c r="AU8" s="38"/>
      <c r="AV8" s="38"/>
      <c r="AW8" s="38"/>
      <c r="AX8" s="38"/>
      <c r="AY8" s="38"/>
      <c r="AZ8" s="38"/>
      <c r="BA8" s="38"/>
      <c r="BB8" s="55">
        <f>データ!$T$6</f>
        <v>988.92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89.61</v>
      </c>
      <c r="J10" s="38"/>
      <c r="K10" s="38"/>
      <c r="L10" s="38"/>
      <c r="M10" s="38"/>
      <c r="N10" s="38"/>
      <c r="O10" s="65"/>
      <c r="P10" s="55">
        <f>データ!$P$6</f>
        <v>96.27</v>
      </c>
      <c r="Q10" s="55"/>
      <c r="R10" s="55"/>
      <c r="S10" s="55"/>
      <c r="T10" s="55"/>
      <c r="U10" s="55"/>
      <c r="V10" s="55"/>
      <c r="W10" s="66">
        <f>データ!$Q$6</f>
        <v>4515</v>
      </c>
      <c r="X10" s="66"/>
      <c r="Y10" s="66"/>
      <c r="Z10" s="66"/>
      <c r="AA10" s="66"/>
      <c r="AB10" s="66"/>
      <c r="AC10" s="66"/>
      <c r="AD10" s="2"/>
      <c r="AE10" s="2"/>
      <c r="AF10" s="2"/>
      <c r="AG10" s="2"/>
      <c r="AH10" s="2"/>
      <c r="AI10" s="2"/>
      <c r="AJ10" s="2"/>
      <c r="AK10" s="2"/>
      <c r="AL10" s="66">
        <f>データ!$U$6</f>
        <v>383855</v>
      </c>
      <c r="AM10" s="66"/>
      <c r="AN10" s="66"/>
      <c r="AO10" s="66"/>
      <c r="AP10" s="66"/>
      <c r="AQ10" s="66"/>
      <c r="AR10" s="66"/>
      <c r="AS10" s="66"/>
      <c r="AT10" s="37">
        <f>データ!$V$6</f>
        <v>139.55000000000001</v>
      </c>
      <c r="AU10" s="38"/>
      <c r="AV10" s="38"/>
      <c r="AW10" s="38"/>
      <c r="AX10" s="38"/>
      <c r="AY10" s="38"/>
      <c r="AZ10" s="38"/>
      <c r="BA10" s="38"/>
      <c r="BB10" s="55">
        <f>データ!$W$6</f>
        <v>2750.66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4.4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4.4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4.4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4.4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4.4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4.4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4.4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4.4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4.4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4.4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4.4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4.4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4.4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4.4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4.4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4.4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4.4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4.4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4.4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4.4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4.4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4.4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4.4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4.4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4.4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4.4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4.4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4.4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4.4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4.4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4.4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VkX3auJLfWKwsWm3aEt9G47rHqmJd9qayfCZOepa/ox1qLaYd+r7hF3ag4t8Pg94SCKRx3SohlaOyg1W4/xPNw==" saltValue="WOe0A13zoLr2E5Y5u8e/c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422011</v>
      </c>
      <c r="D6" s="20">
        <f t="shared" si="3"/>
        <v>46</v>
      </c>
      <c r="E6" s="20">
        <f t="shared" si="3"/>
        <v>1</v>
      </c>
      <c r="F6" s="20">
        <f t="shared" si="3"/>
        <v>0</v>
      </c>
      <c r="G6" s="20">
        <f t="shared" si="3"/>
        <v>1</v>
      </c>
      <c r="H6" s="20" t="str">
        <f t="shared" si="3"/>
        <v>長崎県　長崎市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89.61</v>
      </c>
      <c r="P6" s="21">
        <f t="shared" si="3"/>
        <v>96.27</v>
      </c>
      <c r="Q6" s="21">
        <f t="shared" si="3"/>
        <v>4515</v>
      </c>
      <c r="R6" s="21">
        <f t="shared" si="3"/>
        <v>401195</v>
      </c>
      <c r="S6" s="21">
        <f t="shared" si="3"/>
        <v>405.69</v>
      </c>
      <c r="T6" s="21">
        <f t="shared" si="3"/>
        <v>988.92</v>
      </c>
      <c r="U6" s="21">
        <f t="shared" si="3"/>
        <v>383855</v>
      </c>
      <c r="V6" s="21">
        <f t="shared" si="3"/>
        <v>139.55000000000001</v>
      </c>
      <c r="W6" s="21">
        <f t="shared" si="3"/>
        <v>2750.66</v>
      </c>
      <c r="X6" s="22">
        <f>IF(X7="",NA(),X7)</f>
        <v>117.63</v>
      </c>
      <c r="Y6" s="22">
        <f t="shared" ref="Y6:AG6" si="4">IF(Y7="",NA(),Y7)</f>
        <v>116.5</v>
      </c>
      <c r="Z6" s="22">
        <f t="shared" si="4"/>
        <v>112.08</v>
      </c>
      <c r="AA6" s="22">
        <f t="shared" si="4"/>
        <v>112.72</v>
      </c>
      <c r="AB6" s="22">
        <f t="shared" si="4"/>
        <v>109.25</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554.73</v>
      </c>
      <c r="AU6" s="22">
        <f t="shared" ref="AU6:BC6" si="6">IF(AU7="",NA(),AU7)</f>
        <v>411.62</v>
      </c>
      <c r="AV6" s="22">
        <f t="shared" si="6"/>
        <v>605.87</v>
      </c>
      <c r="AW6" s="22">
        <f t="shared" si="6"/>
        <v>547.9</v>
      </c>
      <c r="AX6" s="22">
        <f t="shared" si="6"/>
        <v>463.21</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146.53</v>
      </c>
      <c r="BF6" s="22">
        <f t="shared" ref="BF6:BN6" si="7">IF(BF7="",NA(),BF7)</f>
        <v>139.91999999999999</v>
      </c>
      <c r="BG6" s="22">
        <f t="shared" si="7"/>
        <v>131.32</v>
      </c>
      <c r="BH6" s="22">
        <f t="shared" si="7"/>
        <v>122.31</v>
      </c>
      <c r="BI6" s="22">
        <f t="shared" si="7"/>
        <v>112.39</v>
      </c>
      <c r="BJ6" s="22">
        <f t="shared" si="7"/>
        <v>255.12</v>
      </c>
      <c r="BK6" s="22">
        <f t="shared" si="7"/>
        <v>254.19</v>
      </c>
      <c r="BL6" s="22">
        <f t="shared" si="7"/>
        <v>259.56</v>
      </c>
      <c r="BM6" s="22">
        <f t="shared" si="7"/>
        <v>248.92</v>
      </c>
      <c r="BN6" s="22">
        <f t="shared" si="7"/>
        <v>251.26</v>
      </c>
      <c r="BO6" s="21" t="str">
        <f>IF(BO7="","",IF(BO7="-","【-】","【"&amp;SUBSTITUTE(TEXT(BO7,"#,##0.00"),"-","△")&amp;"】"))</f>
        <v>【268.07】</v>
      </c>
      <c r="BP6" s="22">
        <f>IF(BP7="",NA(),BP7)</f>
        <v>111.17</v>
      </c>
      <c r="BQ6" s="22">
        <f t="shared" ref="BQ6:BY6" si="8">IF(BQ7="",NA(),BQ7)</f>
        <v>111.36</v>
      </c>
      <c r="BR6" s="22">
        <f t="shared" si="8"/>
        <v>107.18</v>
      </c>
      <c r="BS6" s="22">
        <f t="shared" si="8"/>
        <v>107.87</v>
      </c>
      <c r="BT6" s="22">
        <f t="shared" si="8"/>
        <v>104.04</v>
      </c>
      <c r="BU6" s="22">
        <f t="shared" si="8"/>
        <v>109.12</v>
      </c>
      <c r="BV6" s="22">
        <f t="shared" si="8"/>
        <v>107.42</v>
      </c>
      <c r="BW6" s="22">
        <f t="shared" si="8"/>
        <v>105.07</v>
      </c>
      <c r="BX6" s="22">
        <f t="shared" si="8"/>
        <v>107.54</v>
      </c>
      <c r="BY6" s="22">
        <f t="shared" si="8"/>
        <v>101.93</v>
      </c>
      <c r="BZ6" s="21" t="str">
        <f>IF(BZ7="","",IF(BZ7="-","【-】","【"&amp;SUBSTITUTE(TEXT(BZ7,"#,##0.00"),"-","△")&amp;"】"))</f>
        <v>【97.47】</v>
      </c>
      <c r="CA6" s="22">
        <f>IF(CA7="",NA(),CA7)</f>
        <v>211.09</v>
      </c>
      <c r="CB6" s="22">
        <f t="shared" ref="CB6:CJ6" si="9">IF(CB7="",NA(),CB7)</f>
        <v>209.37</v>
      </c>
      <c r="CC6" s="22">
        <f t="shared" si="9"/>
        <v>214.77</v>
      </c>
      <c r="CD6" s="22">
        <f t="shared" si="9"/>
        <v>213.85</v>
      </c>
      <c r="CE6" s="22">
        <f t="shared" si="9"/>
        <v>222.55</v>
      </c>
      <c r="CF6" s="22">
        <f t="shared" si="9"/>
        <v>153.88</v>
      </c>
      <c r="CG6" s="22">
        <f t="shared" si="9"/>
        <v>157.19</v>
      </c>
      <c r="CH6" s="22">
        <f t="shared" si="9"/>
        <v>153.71</v>
      </c>
      <c r="CI6" s="22">
        <f t="shared" si="9"/>
        <v>155.9</v>
      </c>
      <c r="CJ6" s="22">
        <f t="shared" si="9"/>
        <v>162.47</v>
      </c>
      <c r="CK6" s="21" t="str">
        <f>IF(CK7="","",IF(CK7="-","【-】","【"&amp;SUBSTITUTE(TEXT(CK7,"#,##0.00"),"-","△")&amp;"】"))</f>
        <v>【174.75】</v>
      </c>
      <c r="CL6" s="22">
        <f>IF(CL7="",NA(),CL7)</f>
        <v>64.209999999999994</v>
      </c>
      <c r="CM6" s="22">
        <f t="shared" ref="CM6:CU6" si="10">IF(CM7="",NA(),CM7)</f>
        <v>61.99</v>
      </c>
      <c r="CN6" s="22">
        <f t="shared" si="10"/>
        <v>67.34</v>
      </c>
      <c r="CO6" s="22">
        <f t="shared" si="10"/>
        <v>65.13</v>
      </c>
      <c r="CP6" s="22">
        <f t="shared" si="10"/>
        <v>64.849999999999994</v>
      </c>
      <c r="CQ6" s="22">
        <f t="shared" si="10"/>
        <v>63.53</v>
      </c>
      <c r="CR6" s="22">
        <f t="shared" si="10"/>
        <v>63.16</v>
      </c>
      <c r="CS6" s="22">
        <f t="shared" si="10"/>
        <v>64.41</v>
      </c>
      <c r="CT6" s="22">
        <f t="shared" si="10"/>
        <v>64.11</v>
      </c>
      <c r="CU6" s="22">
        <f t="shared" si="10"/>
        <v>63.81</v>
      </c>
      <c r="CV6" s="21" t="str">
        <f>IF(CV7="","",IF(CV7="-","【-】","【"&amp;SUBSTITUTE(TEXT(CV7,"#,##0.00"),"-","△")&amp;"】"))</f>
        <v>【59.97】</v>
      </c>
      <c r="CW6" s="22">
        <f>IF(CW7="",NA(),CW7)</f>
        <v>87</v>
      </c>
      <c r="CX6" s="22">
        <f t="shared" ref="CX6:DF6" si="11">IF(CX7="",NA(),CX7)</f>
        <v>87.8</v>
      </c>
      <c r="CY6" s="22">
        <f t="shared" si="11"/>
        <v>87.99</v>
      </c>
      <c r="CZ6" s="22">
        <f t="shared" si="11"/>
        <v>89.3</v>
      </c>
      <c r="DA6" s="22">
        <f t="shared" si="11"/>
        <v>88.28</v>
      </c>
      <c r="DB6" s="22">
        <f t="shared" si="11"/>
        <v>91.58</v>
      </c>
      <c r="DC6" s="22">
        <f t="shared" si="11"/>
        <v>91.48</v>
      </c>
      <c r="DD6" s="22">
        <f t="shared" si="11"/>
        <v>91.64</v>
      </c>
      <c r="DE6" s="22">
        <f t="shared" si="11"/>
        <v>92.09</v>
      </c>
      <c r="DF6" s="22">
        <f t="shared" si="11"/>
        <v>91.76</v>
      </c>
      <c r="DG6" s="21" t="str">
        <f>IF(DG7="","",IF(DG7="-","【-】","【"&amp;SUBSTITUTE(TEXT(DG7,"#,##0.00"),"-","△")&amp;"】"))</f>
        <v>【89.76】</v>
      </c>
      <c r="DH6" s="22">
        <f>IF(DH7="",NA(),DH7)</f>
        <v>46.98</v>
      </c>
      <c r="DI6" s="22">
        <f t="shared" ref="DI6:DQ6" si="12">IF(DI7="",NA(),DI7)</f>
        <v>48.42</v>
      </c>
      <c r="DJ6" s="22">
        <f t="shared" si="12"/>
        <v>48.95</v>
      </c>
      <c r="DK6" s="22">
        <f t="shared" si="12"/>
        <v>49.45</v>
      </c>
      <c r="DL6" s="22">
        <f t="shared" si="12"/>
        <v>50.77</v>
      </c>
      <c r="DM6" s="22">
        <f t="shared" si="12"/>
        <v>50.41</v>
      </c>
      <c r="DN6" s="22">
        <f t="shared" si="12"/>
        <v>51.13</v>
      </c>
      <c r="DO6" s="22">
        <f t="shared" si="12"/>
        <v>51.62</v>
      </c>
      <c r="DP6" s="22">
        <f t="shared" si="12"/>
        <v>52.16</v>
      </c>
      <c r="DQ6" s="22">
        <f t="shared" si="12"/>
        <v>52.59</v>
      </c>
      <c r="DR6" s="21" t="str">
        <f>IF(DR7="","",IF(DR7="-","【-】","【"&amp;SUBSTITUTE(TEXT(DR7,"#,##0.00"),"-","△")&amp;"】"))</f>
        <v>【51.51】</v>
      </c>
      <c r="DS6" s="22">
        <f>IF(DS7="",NA(),DS7)</f>
        <v>16.47</v>
      </c>
      <c r="DT6" s="22">
        <f t="shared" ref="DT6:EB6" si="13">IF(DT7="",NA(),DT7)</f>
        <v>18.72</v>
      </c>
      <c r="DU6" s="22">
        <f t="shared" si="13"/>
        <v>19.739999999999998</v>
      </c>
      <c r="DV6" s="22">
        <f t="shared" si="13"/>
        <v>22.01</v>
      </c>
      <c r="DW6" s="22">
        <f t="shared" si="13"/>
        <v>25</v>
      </c>
      <c r="DX6" s="22">
        <f t="shared" si="13"/>
        <v>20.36</v>
      </c>
      <c r="DY6" s="22">
        <f t="shared" si="13"/>
        <v>22.41</v>
      </c>
      <c r="DZ6" s="22">
        <f t="shared" si="13"/>
        <v>23.68</v>
      </c>
      <c r="EA6" s="22">
        <f t="shared" si="13"/>
        <v>25.76</v>
      </c>
      <c r="EB6" s="22">
        <f t="shared" si="13"/>
        <v>27.51</v>
      </c>
      <c r="EC6" s="21" t="str">
        <f>IF(EC7="","",IF(EC7="-","【-】","【"&amp;SUBSTITUTE(TEXT(EC7,"#,##0.00"),"-","△")&amp;"】"))</f>
        <v>【23.75】</v>
      </c>
      <c r="ED6" s="22">
        <f>IF(ED7="",NA(),ED7)</f>
        <v>0.31</v>
      </c>
      <c r="EE6" s="22">
        <f t="shared" ref="EE6:EM6" si="14">IF(EE7="",NA(),EE7)</f>
        <v>0.38</v>
      </c>
      <c r="EF6" s="22">
        <f t="shared" si="14"/>
        <v>0.41</v>
      </c>
      <c r="EG6" s="22">
        <f t="shared" si="14"/>
        <v>0.35</v>
      </c>
      <c r="EH6" s="22">
        <f t="shared" si="14"/>
        <v>0.45</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15">
      <c r="A7" s="15"/>
      <c r="B7" s="24">
        <v>2022</v>
      </c>
      <c r="C7" s="24">
        <v>422011</v>
      </c>
      <c r="D7" s="24">
        <v>46</v>
      </c>
      <c r="E7" s="24">
        <v>1</v>
      </c>
      <c r="F7" s="24">
        <v>0</v>
      </c>
      <c r="G7" s="24">
        <v>1</v>
      </c>
      <c r="H7" s="24" t="s">
        <v>93</v>
      </c>
      <c r="I7" s="24" t="s">
        <v>94</v>
      </c>
      <c r="J7" s="24" t="s">
        <v>95</v>
      </c>
      <c r="K7" s="24" t="s">
        <v>96</v>
      </c>
      <c r="L7" s="24" t="s">
        <v>97</v>
      </c>
      <c r="M7" s="24" t="s">
        <v>98</v>
      </c>
      <c r="N7" s="25" t="s">
        <v>99</v>
      </c>
      <c r="O7" s="25">
        <v>89.61</v>
      </c>
      <c r="P7" s="25">
        <v>96.27</v>
      </c>
      <c r="Q7" s="25">
        <v>4515</v>
      </c>
      <c r="R7" s="25">
        <v>401195</v>
      </c>
      <c r="S7" s="25">
        <v>405.69</v>
      </c>
      <c r="T7" s="25">
        <v>988.92</v>
      </c>
      <c r="U7" s="25">
        <v>383855</v>
      </c>
      <c r="V7" s="25">
        <v>139.55000000000001</v>
      </c>
      <c r="W7" s="25">
        <v>2750.66</v>
      </c>
      <c r="X7" s="25">
        <v>117.63</v>
      </c>
      <c r="Y7" s="25">
        <v>116.5</v>
      </c>
      <c r="Z7" s="25">
        <v>112.08</v>
      </c>
      <c r="AA7" s="25">
        <v>112.72</v>
      </c>
      <c r="AB7" s="25">
        <v>109.25</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554.73</v>
      </c>
      <c r="AU7" s="25">
        <v>411.62</v>
      </c>
      <c r="AV7" s="25">
        <v>605.87</v>
      </c>
      <c r="AW7" s="25">
        <v>547.9</v>
      </c>
      <c r="AX7" s="25">
        <v>463.21</v>
      </c>
      <c r="AY7" s="25">
        <v>258.22000000000003</v>
      </c>
      <c r="AZ7" s="25">
        <v>250.03</v>
      </c>
      <c r="BA7" s="25">
        <v>239.45</v>
      </c>
      <c r="BB7" s="25">
        <v>246.01</v>
      </c>
      <c r="BC7" s="25">
        <v>228.89</v>
      </c>
      <c r="BD7" s="25">
        <v>252.29</v>
      </c>
      <c r="BE7" s="25">
        <v>146.53</v>
      </c>
      <c r="BF7" s="25">
        <v>139.91999999999999</v>
      </c>
      <c r="BG7" s="25">
        <v>131.32</v>
      </c>
      <c r="BH7" s="25">
        <v>122.31</v>
      </c>
      <c r="BI7" s="25">
        <v>112.39</v>
      </c>
      <c r="BJ7" s="25">
        <v>255.12</v>
      </c>
      <c r="BK7" s="25">
        <v>254.19</v>
      </c>
      <c r="BL7" s="25">
        <v>259.56</v>
      </c>
      <c r="BM7" s="25">
        <v>248.92</v>
      </c>
      <c r="BN7" s="25">
        <v>251.26</v>
      </c>
      <c r="BO7" s="25">
        <v>268.07</v>
      </c>
      <c r="BP7" s="25">
        <v>111.17</v>
      </c>
      <c r="BQ7" s="25">
        <v>111.36</v>
      </c>
      <c r="BR7" s="25">
        <v>107.18</v>
      </c>
      <c r="BS7" s="25">
        <v>107.87</v>
      </c>
      <c r="BT7" s="25">
        <v>104.04</v>
      </c>
      <c r="BU7" s="25">
        <v>109.12</v>
      </c>
      <c r="BV7" s="25">
        <v>107.42</v>
      </c>
      <c r="BW7" s="25">
        <v>105.07</v>
      </c>
      <c r="BX7" s="25">
        <v>107.54</v>
      </c>
      <c r="BY7" s="25">
        <v>101.93</v>
      </c>
      <c r="BZ7" s="25">
        <v>97.47</v>
      </c>
      <c r="CA7" s="25">
        <v>211.09</v>
      </c>
      <c r="CB7" s="25">
        <v>209.37</v>
      </c>
      <c r="CC7" s="25">
        <v>214.77</v>
      </c>
      <c r="CD7" s="25">
        <v>213.85</v>
      </c>
      <c r="CE7" s="25">
        <v>222.55</v>
      </c>
      <c r="CF7" s="25">
        <v>153.88</v>
      </c>
      <c r="CG7" s="25">
        <v>157.19</v>
      </c>
      <c r="CH7" s="25">
        <v>153.71</v>
      </c>
      <c r="CI7" s="25">
        <v>155.9</v>
      </c>
      <c r="CJ7" s="25">
        <v>162.47</v>
      </c>
      <c r="CK7" s="25">
        <v>174.75</v>
      </c>
      <c r="CL7" s="25">
        <v>64.209999999999994</v>
      </c>
      <c r="CM7" s="25">
        <v>61.99</v>
      </c>
      <c r="CN7" s="25">
        <v>67.34</v>
      </c>
      <c r="CO7" s="25">
        <v>65.13</v>
      </c>
      <c r="CP7" s="25">
        <v>64.849999999999994</v>
      </c>
      <c r="CQ7" s="25">
        <v>63.53</v>
      </c>
      <c r="CR7" s="25">
        <v>63.16</v>
      </c>
      <c r="CS7" s="25">
        <v>64.41</v>
      </c>
      <c r="CT7" s="25">
        <v>64.11</v>
      </c>
      <c r="CU7" s="25">
        <v>63.81</v>
      </c>
      <c r="CV7" s="25">
        <v>59.97</v>
      </c>
      <c r="CW7" s="25">
        <v>87</v>
      </c>
      <c r="CX7" s="25">
        <v>87.8</v>
      </c>
      <c r="CY7" s="25">
        <v>87.99</v>
      </c>
      <c r="CZ7" s="25">
        <v>89.3</v>
      </c>
      <c r="DA7" s="25">
        <v>88.28</v>
      </c>
      <c r="DB7" s="25">
        <v>91.58</v>
      </c>
      <c r="DC7" s="25">
        <v>91.48</v>
      </c>
      <c r="DD7" s="25">
        <v>91.64</v>
      </c>
      <c r="DE7" s="25">
        <v>92.09</v>
      </c>
      <c r="DF7" s="25">
        <v>91.76</v>
      </c>
      <c r="DG7" s="25">
        <v>89.76</v>
      </c>
      <c r="DH7" s="25">
        <v>46.98</v>
      </c>
      <c r="DI7" s="25">
        <v>48.42</v>
      </c>
      <c r="DJ7" s="25">
        <v>48.95</v>
      </c>
      <c r="DK7" s="25">
        <v>49.45</v>
      </c>
      <c r="DL7" s="25">
        <v>50.77</v>
      </c>
      <c r="DM7" s="25">
        <v>50.41</v>
      </c>
      <c r="DN7" s="25">
        <v>51.13</v>
      </c>
      <c r="DO7" s="25">
        <v>51.62</v>
      </c>
      <c r="DP7" s="25">
        <v>52.16</v>
      </c>
      <c r="DQ7" s="25">
        <v>52.59</v>
      </c>
      <c r="DR7" s="25">
        <v>51.51</v>
      </c>
      <c r="DS7" s="25">
        <v>16.47</v>
      </c>
      <c r="DT7" s="25">
        <v>18.72</v>
      </c>
      <c r="DU7" s="25">
        <v>19.739999999999998</v>
      </c>
      <c r="DV7" s="25">
        <v>22.01</v>
      </c>
      <c r="DW7" s="25">
        <v>25</v>
      </c>
      <c r="DX7" s="25">
        <v>20.36</v>
      </c>
      <c r="DY7" s="25">
        <v>22.41</v>
      </c>
      <c r="DZ7" s="25">
        <v>23.68</v>
      </c>
      <c r="EA7" s="25">
        <v>25.76</v>
      </c>
      <c r="EB7" s="25">
        <v>27.51</v>
      </c>
      <c r="EC7" s="25">
        <v>23.75</v>
      </c>
      <c r="ED7" s="25">
        <v>0.31</v>
      </c>
      <c r="EE7" s="25">
        <v>0.38</v>
      </c>
      <c r="EF7" s="25">
        <v>0.41</v>
      </c>
      <c r="EG7" s="25">
        <v>0.35</v>
      </c>
      <c r="EH7" s="25">
        <v>0.45</v>
      </c>
      <c r="EI7" s="25">
        <v>0.75</v>
      </c>
      <c r="EJ7" s="25">
        <v>0.73</v>
      </c>
      <c r="EK7" s="25">
        <v>0.79</v>
      </c>
      <c r="EL7" s="25">
        <v>0.75</v>
      </c>
      <c r="EM7" s="25">
        <v>0.78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2024-01-19T06:41:08Z</cp:lastPrinted>
  <dcterms:created xsi:type="dcterms:W3CDTF">2023-12-05T01:01:29Z</dcterms:created>
  <dcterms:modified xsi:type="dcterms:W3CDTF">2024-03-04T01:55:52Z</dcterms:modified>
  <cp:category/>
</cp:coreProperties>
</file>