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saaki-takigawa\Desktop\"/>
    </mc:Choice>
  </mc:AlternateContent>
  <xr:revisionPtr revIDLastSave="0" documentId="13_ncr:1_{96DE307A-3E77-4C64-B9B8-609E423E26CE}" xr6:coauthVersionLast="47" xr6:coauthVersionMax="47" xr10:uidLastSave="{00000000-0000-0000-0000-000000000000}"/>
  <workbookProtection workbookAlgorithmName="SHA-512" workbookHashValue="KlQrtQHg+8dggo4xva2rJZ3dkJsDXplqLlj7mjDD+C3SzD77iG0kRjiTTc5nmsOHNRMM8CuzH6XV7kFvsk82Ag==" workbookSaltValue="HKxQtMv/WdqgfQwMeWuZOg==" workbookSpinCount="100000" lockStructure="1"/>
  <bookViews>
    <workbookView xWindow="-108" yWindow="-108" windowWidth="23256" windowHeight="12576"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FI90" i="4"/>
  <c r="EH90" i="4"/>
  <c r="DG90" i="4"/>
  <c r="CF90" i="4"/>
  <c r="BE90" i="4"/>
  <c r="C90" i="4"/>
  <c r="RA81" i="4"/>
  <c r="PZ81" i="4"/>
  <c r="OY81" i="4"/>
  <c r="NX81" i="4"/>
  <c r="MW81" i="4"/>
  <c r="KO81" i="4"/>
  <c r="JN81" i="4"/>
  <c r="IM81" i="4"/>
  <c r="HL81" i="4"/>
  <c r="GK81" i="4"/>
  <c r="EC81" i="4"/>
  <c r="DB81" i="4"/>
  <c r="CA81" i="4"/>
  <c r="AZ81" i="4"/>
  <c r="RA80" i="4"/>
  <c r="PZ80" i="4"/>
  <c r="OY80" i="4"/>
  <c r="NX80" i="4"/>
  <c r="MW80" i="4"/>
  <c r="KO80" i="4"/>
  <c r="JN80" i="4"/>
  <c r="HL80" i="4"/>
  <c r="GK80" i="4"/>
  <c r="EC80" i="4"/>
  <c r="DB80" i="4"/>
  <c r="AZ80" i="4"/>
  <c r="Y80" i="4"/>
  <c r="RA79" i="4"/>
  <c r="PZ79" i="4"/>
  <c r="OY79" i="4"/>
  <c r="NX79" i="4"/>
  <c r="MW79" i="4"/>
  <c r="KO79" i="4"/>
  <c r="JN79" i="4"/>
  <c r="IM79" i="4"/>
  <c r="HL79" i="4"/>
  <c r="GK79" i="4"/>
  <c r="EC79" i="4"/>
  <c r="DB79" i="4"/>
  <c r="CA79" i="4"/>
  <c r="AZ79" i="4"/>
  <c r="Y79" i="4"/>
  <c r="RH56" i="4"/>
  <c r="PT56" i="4"/>
  <c r="OZ56" i="4"/>
  <c r="OF56" i="4"/>
  <c r="MN56" i="4"/>
  <c r="KZ56" i="4"/>
  <c r="KF56" i="4"/>
  <c r="JL56" i="4"/>
  <c r="HT56" i="4"/>
  <c r="GZ56" i="4"/>
  <c r="GF56" i="4"/>
  <c r="FL56" i="4"/>
  <c r="ER56" i="4"/>
  <c r="CZ56" i="4"/>
  <c r="CF56" i="4"/>
  <c r="BL56" i="4"/>
  <c r="AR56" i="4"/>
  <c r="X56" i="4"/>
  <c r="RH55" i="4"/>
  <c r="QN55" i="4"/>
  <c r="PT55" i="4"/>
  <c r="OZ55" i="4"/>
  <c r="OF55" i="4"/>
  <c r="MN55" i="4"/>
  <c r="LT55" i="4"/>
  <c r="KF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F33" i="4"/>
  <c r="JL33" i="4"/>
  <c r="HT33" i="4"/>
  <c r="GZ33" i="4"/>
  <c r="GF33" i="4"/>
  <c r="FL33" i="4"/>
  <c r="ER33" i="4"/>
  <c r="CZ33" i="4"/>
  <c r="CF33" i="4"/>
  <c r="BL33" i="4"/>
  <c r="AR33" i="4"/>
  <c r="X33" i="4"/>
  <c r="RH32" i="4"/>
  <c r="QN32" i="4"/>
  <c r="PT32" i="4"/>
  <c r="OF32" i="4"/>
  <c r="MN32" i="4"/>
  <c r="LT32" i="4"/>
  <c r="KZ32" i="4"/>
  <c r="KF32" i="4"/>
  <c r="JL32" i="4"/>
  <c r="HT32" i="4"/>
  <c r="GZ32" i="4"/>
  <c r="FL32" i="4"/>
  <c r="ER32" i="4"/>
  <c r="CZ32" i="4"/>
  <c r="CF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X32" i="4" l="1"/>
  <c r="OZ32" i="4"/>
  <c r="KZ33" i="4"/>
  <c r="KZ55" i="4"/>
  <c r="BL32" i="4"/>
  <c r="QN56" i="4"/>
  <c r="IM80" i="4"/>
  <c r="Y81" i="4"/>
  <c r="LT56" i="4"/>
  <c r="CA80" i="4"/>
  <c r="JL55" i="4"/>
  <c r="GF32"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<sst xmlns="http://schemas.openxmlformats.org/spreadsheetml/2006/main" count="262" uniqueCount="107">
  <si>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</si>
  <si>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</si>
  <si>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</si>
  <si>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</si>
  <si>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</si>
  <si>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</si>
  <si>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</si>
  <si>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</si>
  <si>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</si>
  <si>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</si>
  <si>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</si>
  <si>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</si>
  <si>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</si>
  <si>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</si>
  <si>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</si>
  <si>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</si>
  <si>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</si>
  <si>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</si>
  <si>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</si>
  <si>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</si>
  <si>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</si>
  <si>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</si>
  <si>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</si>
  <si>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</si>
  <si>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</si>
  <si>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</si>
  <si>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</si>
  <si>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</si>
  <si>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</si>
  <si>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</si>
  <si>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</si>
  <si>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</si>
  <si>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</si>
  <si>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</si>
  <si>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</si>
  <si>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</si>
  <si>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</si>
  <si>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</si>
  <si>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</si>
  <si>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</si>
  <si>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</si>
  <si>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</si>
  <si>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</si>
  <si>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</si>
  <si>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</si>
  <si>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</si>
  <si>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</si>
  <si>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</si>
  <si>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</si>
  <si>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</si>
  <si>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</si>
  <si>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</si>
  <si>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</si>
  <si>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</si>
  <si>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</si>
  <si>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</si>
  <si>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</si>
  <si>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</si>
  <si>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</si>
  <si>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</si>
  <si>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</si>
  <si>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</si>
  <si>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</si>
  <si>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</si>
  <si>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</si>
  <si>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</si>
  <si>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</si>
  <si>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</si>
  <si>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</si>
  <si>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</si>
  <si>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</si>
  <si>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</si>
  <si>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</si>
  <si>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</si>
  <si>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</si>
  <si>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</si>
  <si>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</si>
  <si>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</si>
  <si>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</si>
  <si>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</si>
  <si>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</si>
  <si>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</si>
  <si>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</si>
  <si>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</si>
  <si>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</si>
  <si>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</si>
  <si>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</si>
  <si>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</si>
  <si>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423238</t>
  </si>
  <si>
    <t>46</t>
  </si>
  <si>
    <t>02</t>
  </si>
  <si>
    <t>0</t>
  </si>
  <si>
    <t>000</t>
  </si>
  <si>
    <t>長崎県　波佐見町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</si>
  <si>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</si>
  <si>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</si>
  <si>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</si>
  <si>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</si>
  <si>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</si>
  <si>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</si>
  <si>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</si>
  <si>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</si>
  <si>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</si>
  <si>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</si>
  <si>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①有形固定資産減価償却率については、平均値より下回っているが、これは供用開始から日が浅いためである。
②管路経年化率についても、供用開始から日が浅いため当該値が０である。
③管路更新率についても、供用開始から日が浅いため当該値が０である。</t>
    <rPh sb="23" eb="24">
      <t>シタ</t>
    </rPh>
    <rPh sb="34" eb="36">
      <t>キョウヨウ</t>
    </rPh>
    <rPh sb="36" eb="38">
      <t>カイシ</t>
    </rPh>
    <rPh sb="40" eb="41">
      <t>ヒ</t>
    </rPh>
    <rPh sb="42" eb="43">
      <t>アサ</t>
    </rPh>
    <rPh sb="76" eb="78">
      <t>トウガイ</t>
    </rPh>
    <rPh sb="78" eb="79">
      <t>チ</t>
    </rPh>
    <phoneticPr fontId="5"/>
  </si>
  <si>
    <t>各年度の収支は黒字となっているが、一般会計からの繰入金で賄われている状況である。また、供用開始から日が浅いため早急な施設更新はないが、今後も引き続き長期計画で経営改善を図っていくために経費の削減等に努める。</t>
    <rPh sb="0" eb="3">
      <t>カクネンド</t>
    </rPh>
    <rPh sb="4" eb="6">
      <t>シュウシ</t>
    </rPh>
    <rPh sb="7" eb="9">
      <t>クロジ</t>
    </rPh>
    <rPh sb="17" eb="19">
      <t>イッパン</t>
    </rPh>
    <rPh sb="19" eb="21">
      <t>カイケイ</t>
    </rPh>
    <rPh sb="24" eb="26">
      <t>クリイレ</t>
    </rPh>
    <rPh sb="26" eb="27">
      <t>キン</t>
    </rPh>
    <rPh sb="28" eb="29">
      <t>マカナ</t>
    </rPh>
    <rPh sb="34" eb="36">
      <t>ジョウキョウ</t>
    </rPh>
    <rPh sb="43" eb="45">
      <t>キョウヨウ</t>
    </rPh>
    <rPh sb="45" eb="47">
      <t>カイシ</t>
    </rPh>
    <rPh sb="49" eb="50">
      <t>ヒ</t>
    </rPh>
    <rPh sb="51" eb="52">
      <t>アサ</t>
    </rPh>
    <rPh sb="55" eb="57">
      <t>ソウキュウ</t>
    </rPh>
    <rPh sb="58" eb="60">
      <t>シセツ</t>
    </rPh>
    <rPh sb="60" eb="62">
      <t>コウシン</t>
    </rPh>
    <rPh sb="67" eb="69">
      <t>コンゴ</t>
    </rPh>
    <rPh sb="70" eb="71">
      <t>ヒ</t>
    </rPh>
    <rPh sb="72" eb="73">
      <t>ツヅ</t>
    </rPh>
    <rPh sb="74" eb="76">
      <t>チョウキ</t>
    </rPh>
    <rPh sb="76" eb="78">
      <t>ケイカク</t>
    </rPh>
    <rPh sb="79" eb="81">
      <t>ケイエイ</t>
    </rPh>
    <rPh sb="81" eb="83">
      <t>カイゼン</t>
    </rPh>
    <rPh sb="84" eb="85">
      <t>ハカ</t>
    </rPh>
    <phoneticPr fontId="5"/>
  </si>
  <si>
    <t>①経営収支比率については、各年度の収支は黒字となっているが、平均値を下回っていることから給水以外の収入に依存しているので、今後も引き続き経営改善を図っていく必要がある。
②累積欠損金比率については、累積欠損金はなく0％を維持している。
③流動比率については、今年度も100％を大きく上回っているため、支払い能力は十分備わっているといえる。
④企業債残高対給水収益比率については、平均値より上回っているため、今後も投資規模等の検討が必要である。
⑤料金回収率については、平均値より下回っており今後も回収率の向上に努める。
⑥給水原価については、平均値より上回っており、今後も投資の効率化や維持管理費の削減などの経営改善が必要である。
⑦施設利用率については、平均値より下回っており、施設の配水能力に余力がある状況になっている。
⑧契約率については、平均値より下回っているため、今後も経営改善を図っていく必要がある。</t>
    <rPh sb="34" eb="35">
      <t>シタ</t>
    </rPh>
    <rPh sb="44" eb="46">
      <t>キュウスイ</t>
    </rPh>
    <rPh sb="46" eb="48">
      <t>イガイ</t>
    </rPh>
    <rPh sb="49" eb="51">
      <t>シュウニュウ</t>
    </rPh>
    <rPh sb="52" eb="54">
      <t>イゾン</t>
    </rPh>
    <rPh sb="61" eb="63">
      <t>コンゴ</t>
    </rPh>
    <rPh sb="64" eb="65">
      <t>ヒ</t>
    </rPh>
    <rPh sb="66" eb="67">
      <t>ツヅ</t>
    </rPh>
    <rPh sb="68" eb="70">
      <t>ケイエイ</t>
    </rPh>
    <rPh sb="70" eb="72">
      <t>カイゼン</t>
    </rPh>
    <rPh sb="73" eb="74">
      <t>ハカ</t>
    </rPh>
    <rPh sb="78" eb="80">
      <t>ヒツヨウ</t>
    </rPh>
    <rPh sb="110" eb="112">
      <t>イジ</t>
    </rPh>
    <rPh sb="194" eb="196">
      <t>ウワマワ</t>
    </rPh>
    <rPh sb="203" eb="205">
      <t>コンゴ</t>
    </rPh>
    <rPh sb="210" eb="211">
      <t>ナド</t>
    </rPh>
    <rPh sb="239" eb="240">
      <t>シタ</t>
    </rPh>
    <rPh sb="276" eb="277">
      <t>ウエ</t>
    </rPh>
    <rPh sb="333" eb="334">
      <t>シタ</t>
    </rPh>
    <rPh sb="343" eb="347">
      <t>ハイスイノウリョク</t>
    </rPh>
    <rPh sb="348" eb="350">
      <t>ヨリョク</t>
    </rPh>
    <rPh sb="353" eb="355">
      <t>ジョウキョウ</t>
    </rPh>
    <rPh sb="364" eb="366">
      <t>ケイヤク</t>
    </rPh>
    <rPh sb="378" eb="379">
      <t>シタ</t>
    </rPh>
    <rPh sb="390" eb="392">
      <t>ケイエイ</t>
    </rPh>
    <rPh sb="392" eb="394">
      <t>カイゼン</t>
    </rPh>
    <rPh sb="395" eb="396">
      <t>ハカ</t>
    </rPh>
    <rPh sb="400" eb="40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</si>
</sst>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12.19</c:v>
                </c:pt>
                <c:pt idx="1">
                  <c:v>15.23</c:v>
                </c:pt>
                <c:pt idx="2">
                  <c:v>18.28</c:v>
                </c:pt>
                <c:pt idx="3">
                  <c:v>21.32</c:v>
                </c:pt>
                <c:pt idx="4">
                  <c:v>24.36</c:v>
                </c:pt>
              </c:numCache>
            </c:numRef>
          </c:val>
          <c:extLst>
            <c:ext xmlns:c16="http://schemas.microsoft.com/office/drawing/2014/chart" uri="{C3380CC4-5D6E-409C-BE32-E72D297353CC}">
              <c16:uniqueId val="{00000000-7681-4345-ADBF-F8C73542B6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7681-4345-ADBF-F8C73542B6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FC-4655-BDEB-4FC364B812C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31FC-4655-BDEB-4FC364B812C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87-488C-BE74-190DA70364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A787-488C-BE74-190DA70364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694.11</c:v>
                </c:pt>
                <c:pt idx="1">
                  <c:v>794.5</c:v>
                </c:pt>
                <c:pt idx="2">
                  <c:v>873.15</c:v>
                </c:pt>
                <c:pt idx="3">
                  <c:v>963.58</c:v>
                </c:pt>
                <c:pt idx="4">
                  <c:v>1044.46</c:v>
                </c:pt>
              </c:numCache>
            </c:numRef>
          </c:val>
          <c:extLst>
            <c:ext xmlns:c16="http://schemas.microsoft.com/office/drawing/2014/chart" uri="{C3380CC4-5D6E-409C-BE32-E72D297353CC}">
              <c16:uniqueId val="{00000000-6F6E-4F79-B185-E2ED37561F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6F6E-4F79-B185-E2ED37561F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3004.09</c:v>
                </c:pt>
                <c:pt idx="1">
                  <c:v>2904.89</c:v>
                </c:pt>
                <c:pt idx="2">
                  <c:v>2788.73</c:v>
                </c:pt>
                <c:pt idx="3">
                  <c:v>3625.38</c:v>
                </c:pt>
                <c:pt idx="4">
                  <c:v>2361.8000000000002</c:v>
                </c:pt>
              </c:numCache>
            </c:numRef>
          </c:val>
          <c:extLst>
            <c:ext xmlns:c16="http://schemas.microsoft.com/office/drawing/2014/chart" uri="{C3380CC4-5D6E-409C-BE32-E72D297353CC}">
              <c16:uniqueId val="{00000000-3115-46E1-8B86-919CA39BF5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3115-46E1-8B86-919CA39BF5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63.35</c:v>
                </c:pt>
                <c:pt idx="1">
                  <c:v>64.989999999999995</c:v>
                </c:pt>
                <c:pt idx="2">
                  <c:v>65.34</c:v>
                </c:pt>
                <c:pt idx="3">
                  <c:v>49.35</c:v>
                </c:pt>
                <c:pt idx="4">
                  <c:v>72.86</c:v>
                </c:pt>
              </c:numCache>
            </c:numRef>
          </c:val>
          <c:extLst>
            <c:ext xmlns:c16="http://schemas.microsoft.com/office/drawing/2014/chart" uri="{C3380CC4-5D6E-409C-BE32-E72D297353CC}">
              <c16:uniqueId val="{00000000-ED45-4D9F-A983-B623872A18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ED45-4D9F-A983-B623872A181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1094.67</c:v>
                </c:pt>
                <c:pt idx="1">
                  <c:v>1280.5999999999999</c:v>
                </c:pt>
                <c:pt idx="2">
                  <c:v>1280.5999999999999</c:v>
                </c:pt>
                <c:pt idx="3">
                  <c:v>1396.44</c:v>
                </c:pt>
                <c:pt idx="4">
                  <c:v>1142.18</c:v>
                </c:pt>
              </c:numCache>
            </c:numRef>
          </c:val>
          <c:extLst>
            <c:ext xmlns:c16="http://schemas.microsoft.com/office/drawing/2014/chart" uri="{C3380CC4-5D6E-409C-BE32-E72D297353CC}">
              <c16:uniqueId val="{00000000-C37E-4B19-86EB-D6373DC4BF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C37E-4B19-86EB-D6373DC4BF2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3.2</c:v>
                </c:pt>
                <c:pt idx="1">
                  <c:v>2.7</c:v>
                </c:pt>
                <c:pt idx="2">
                  <c:v>2.6</c:v>
                </c:pt>
                <c:pt idx="3">
                  <c:v>2.5</c:v>
                </c:pt>
                <c:pt idx="4">
                  <c:v>3.1</c:v>
                </c:pt>
              </c:numCache>
            </c:numRef>
          </c:val>
          <c:extLst>
            <c:ext xmlns:c16="http://schemas.microsoft.com/office/drawing/2014/chart" uri="{C3380CC4-5D6E-409C-BE32-E72D297353CC}">
              <c16:uniqueId val="{00000000-CC14-4473-B959-4AC88A3232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CC14-4473-B959-4AC88A32329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40</c:v>
                </c:pt>
                <c:pt idx="1">
                  <c:v>40</c:v>
                </c:pt>
                <c:pt idx="2">
                  <c:v>40</c:v>
                </c:pt>
                <c:pt idx="3">
                  <c:v>40</c:v>
                </c:pt>
                <c:pt idx="4">
                  <c:v>40</c:v>
                </c:pt>
              </c:numCache>
            </c:numRef>
          </c:val>
          <c:extLst>
            <c:ext xmlns:c16="http://schemas.microsoft.com/office/drawing/2014/chart" uri="{C3380CC4-5D6E-409C-BE32-E72D297353CC}">
              <c16:uniqueId val="{00000000-C811-4B00-8A6E-154F99165B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C811-4B00-8A6E-154F99165B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A2-4EBD-8B38-4EB5B6E97F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D5A2-4EBD-8B38-4EB5B6E97FB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105.62</c:v>
                </c:pt>
                <c:pt idx="1">
                  <c:v>104.8</c:v>
                </c:pt>
                <c:pt idx="2">
                  <c:v>101.66</c:v>
                </c:pt>
                <c:pt idx="3">
                  <c:v>102.17</c:v>
                </c:pt>
                <c:pt idx="4">
                  <c:v>102.31</c:v>
                </c:pt>
              </c:numCache>
            </c:numRef>
          </c:val>
          <c:extLst>
            <c:ext xmlns:c16="http://schemas.microsoft.com/office/drawing/2014/chart" uri="{C3380CC4-5D6E-409C-BE32-E72D297353CC}">
              <c16:uniqueId val="{00000000-14B6-4BFB-93AE-80EB63AFFB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14B6-4BFB-93AE-80EB63AFFB6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A13" zoomScaleNormal="100" workbookViewId="0">
      <selection activeCell="SM16" sqref="SM16:TA4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長崎県　波佐見町</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31</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27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400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105.62</v>
      </c>
      <c r="Y32" s="121"/>
      <c r="Z32" s="121"/>
      <c r="AA32" s="121"/>
      <c r="AB32" s="121"/>
      <c r="AC32" s="121"/>
      <c r="AD32" s="121"/>
      <c r="AE32" s="121"/>
      <c r="AF32" s="121"/>
      <c r="AG32" s="121"/>
      <c r="AH32" s="121"/>
      <c r="AI32" s="121"/>
      <c r="AJ32" s="121"/>
      <c r="AK32" s="121"/>
      <c r="AL32" s="121"/>
      <c r="AM32" s="121"/>
      <c r="AN32" s="121"/>
      <c r="AO32" s="121"/>
      <c r="AP32" s="121"/>
      <c r="AQ32" s="122"/>
      <c r="AR32" s="120">
        <f>データ!U6</f>
        <v>104.8</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101.66</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102.17</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102.31</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694.11</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794.5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873.15</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963.58</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1044.46</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3004.09</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2904.89</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2788.73</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3625.38</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2361.8000000000002</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113.67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110.79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108.76</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110.19</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113.73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118.97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121.15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125.8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132.55000000000001</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134.69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730.25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868.31</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732.52</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819.73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834.05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514.66</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504.81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498.01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490.39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475.44</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63.35</v>
      </c>
      <c r="Y55" s="121"/>
      <c r="Z55" s="121"/>
      <c r="AA55" s="121"/>
      <c r="AB55" s="121"/>
      <c r="AC55" s="121"/>
      <c r="AD55" s="121"/>
      <c r="AE55" s="121"/>
      <c r="AF55" s="121"/>
      <c r="AG55" s="121"/>
      <c r="AH55" s="121"/>
      <c r="AI55" s="121"/>
      <c r="AJ55" s="121"/>
      <c r="AK55" s="121"/>
      <c r="AL55" s="121"/>
      <c r="AM55" s="121"/>
      <c r="AN55" s="121"/>
      <c r="AO55" s="121"/>
      <c r="AP55" s="121"/>
      <c r="AQ55" s="122"/>
      <c r="AR55" s="120">
        <f>データ!BM6</f>
        <v>64.989999999999995</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65.34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49.35</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72.86</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1094.67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1280.5999999999999</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1280.5999999999999</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1396.44</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1142.18</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3.2</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2.7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2.6</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2.5</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3.1</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40</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40</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40</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40</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40</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95.99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94.91</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90.22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90.8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93.49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44.55</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47.36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50.56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49.4</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35.24</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35.22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34.92</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34.19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36.65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50.28</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51.42</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49.05</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50.94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8"/>
      <c r="M79" s="138"/>
      <c r="N79" s="138"/>
      <c r="O79" s="138"/>
      <c r="P79" s="138"/>
      <c r="Q79" s="138"/>
      <c r="R79" s="138"/>
      <c r="S79" s="138"/>
      <c r="T79" s="138"/>
      <c r="U79" s="138"/>
      <c r="V79" s="138"/>
      <c r="W79" s="138"/>
      <c r="X79" s="139"/>
      <c r="Y79" s="135" t="str">
        <f>データ!$B$10</f>
        <v>H29</v>
      </c>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7"/>
      <c r="AZ79" s="135" t="str">
        <f>データ!$C$10</f>
        <v>H30</v>
      </c>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7"/>
      <c r="CA79" s="135" t="str">
        <f>データ!$D$10</f>
        <v>R01</v>
      </c>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7"/>
      <c r="DB79" s="135" t="str">
        <f>データ!$E$10</f>
        <v>R02</v>
      </c>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7"/>
      <c r="EC79" s="135" t="str">
        <f>データ!$F$10</f>
        <v>R03</v>
      </c>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7"/>
      <c r="FD79" s="2"/>
      <c r="FE79" s="18"/>
      <c r="FF79" s="2"/>
      <c r="FG79" s="2"/>
      <c r="FH79" s="2"/>
      <c r="FI79" s="2"/>
      <c r="FJ79" s="2"/>
      <c r="FK79" s="2"/>
      <c r="FL79" s="2"/>
      <c r="FM79" s="2"/>
      <c r="FN79" s="2"/>
      <c r="FO79" s="2"/>
      <c r="FP79" s="2"/>
      <c r="FQ79" s="2"/>
      <c r="FR79" s="2"/>
      <c r="FS79" s="2"/>
      <c r="FT79" s="2"/>
      <c r="FU79" s="2"/>
      <c r="FV79" s="15"/>
      <c r="FW79" s="2"/>
      <c r="FX79" s="138"/>
      <c r="FY79" s="138"/>
      <c r="FZ79" s="138"/>
      <c r="GA79" s="138"/>
      <c r="GB79" s="138"/>
      <c r="GC79" s="138"/>
      <c r="GD79" s="138"/>
      <c r="GE79" s="138"/>
      <c r="GF79" s="138"/>
      <c r="GG79" s="138"/>
      <c r="GH79" s="138"/>
      <c r="GI79" s="138"/>
      <c r="GJ79" s="139"/>
      <c r="GK79" s="135" t="str">
        <f>データ!$B$10</f>
        <v>H29</v>
      </c>
      <c r="GL79" s="136"/>
      <c r="GM79" s="136"/>
      <c r="GN79" s="136"/>
      <c r="GO79" s="136"/>
      <c r="GP79" s="136"/>
      <c r="GQ79" s="136"/>
      <c r="GR79" s="136"/>
      <c r="GS79" s="136"/>
      <c r="GT79" s="136"/>
      <c r="GU79" s="136"/>
      <c r="GV79" s="136"/>
      <c r="GW79" s="136"/>
      <c r="GX79" s="136"/>
      <c r="GY79" s="136"/>
      <c r="GZ79" s="136"/>
      <c r="HA79" s="136"/>
      <c r="HB79" s="136"/>
      <c r="HC79" s="136"/>
      <c r="HD79" s="136"/>
      <c r="HE79" s="136"/>
      <c r="HF79" s="136"/>
      <c r="HG79" s="136"/>
      <c r="HH79" s="136"/>
      <c r="HI79" s="136"/>
      <c r="HJ79" s="136"/>
      <c r="HK79" s="137"/>
      <c r="HL79" s="135" t="str">
        <f>データ!$C$10</f>
        <v>H30</v>
      </c>
      <c r="HM79" s="136"/>
      <c r="HN79" s="136"/>
      <c r="HO79" s="136"/>
      <c r="HP79" s="136"/>
      <c r="HQ79" s="136"/>
      <c r="HR79" s="136"/>
      <c r="HS79" s="136"/>
      <c r="HT79" s="136"/>
      <c r="HU79" s="136"/>
      <c r="HV79" s="136"/>
      <c r="HW79" s="136"/>
      <c r="HX79" s="136"/>
      <c r="HY79" s="136"/>
      <c r="HZ79" s="136"/>
      <c r="IA79" s="136"/>
      <c r="IB79" s="136"/>
      <c r="IC79" s="136"/>
      <c r="ID79" s="136"/>
      <c r="IE79" s="136"/>
      <c r="IF79" s="136"/>
      <c r="IG79" s="136"/>
      <c r="IH79" s="136"/>
      <c r="II79" s="136"/>
      <c r="IJ79" s="136"/>
      <c r="IK79" s="136"/>
      <c r="IL79" s="137"/>
      <c r="IM79" s="135" t="str">
        <f>データ!$D$10</f>
        <v>R01</v>
      </c>
      <c r="IN79" s="136"/>
      <c r="IO79" s="136"/>
      <c r="IP79" s="136"/>
      <c r="IQ79" s="136"/>
      <c r="IR79" s="136"/>
      <c r="IS79" s="136"/>
      <c r="IT79" s="136"/>
      <c r="IU79" s="136"/>
      <c r="IV79" s="136"/>
      <c r="IW79" s="136"/>
      <c r="IX79" s="136"/>
      <c r="IY79" s="136"/>
      <c r="IZ79" s="136"/>
      <c r="JA79" s="136"/>
      <c r="JB79" s="136"/>
      <c r="JC79" s="136"/>
      <c r="JD79" s="136"/>
      <c r="JE79" s="136"/>
      <c r="JF79" s="136"/>
      <c r="JG79" s="136"/>
      <c r="JH79" s="136"/>
      <c r="JI79" s="136"/>
      <c r="JJ79" s="136"/>
      <c r="JK79" s="136"/>
      <c r="JL79" s="136"/>
      <c r="JM79" s="137"/>
      <c r="JN79" s="135" t="str">
        <f>データ!$E$10</f>
        <v>R02</v>
      </c>
      <c r="JO79" s="136"/>
      <c r="JP79" s="136"/>
      <c r="JQ79" s="136"/>
      <c r="JR79" s="136"/>
      <c r="JS79" s="136"/>
      <c r="JT79" s="136"/>
      <c r="JU79" s="136"/>
      <c r="JV79" s="136"/>
      <c r="JW79" s="136"/>
      <c r="JX79" s="136"/>
      <c r="JY79" s="136"/>
      <c r="JZ79" s="136"/>
      <c r="KA79" s="136"/>
      <c r="KB79" s="136"/>
      <c r="KC79" s="136"/>
      <c r="KD79" s="136"/>
      <c r="KE79" s="136"/>
      <c r="KF79" s="136"/>
      <c r="KG79" s="136"/>
      <c r="KH79" s="136"/>
      <c r="KI79" s="136"/>
      <c r="KJ79" s="136"/>
      <c r="KK79" s="136"/>
      <c r="KL79" s="136"/>
      <c r="KM79" s="136"/>
      <c r="KN79" s="137"/>
      <c r="KO79" s="135" t="str">
        <f>データ!$F$10</f>
        <v>R03</v>
      </c>
      <c r="KP79" s="136"/>
      <c r="KQ79" s="136"/>
      <c r="KR79" s="136"/>
      <c r="KS79" s="136"/>
      <c r="KT79" s="136"/>
      <c r="KU79" s="136"/>
      <c r="KV79" s="136"/>
      <c r="KW79" s="136"/>
      <c r="KX79" s="136"/>
      <c r="KY79" s="136"/>
      <c r="KZ79" s="136"/>
      <c r="LA79" s="136"/>
      <c r="LB79" s="136"/>
      <c r="LC79" s="136"/>
      <c r="LD79" s="136"/>
      <c r="LE79" s="136"/>
      <c r="LF79" s="136"/>
      <c r="LG79" s="136"/>
      <c r="LH79" s="136"/>
      <c r="LI79" s="136"/>
      <c r="LJ79" s="136"/>
      <c r="LK79" s="136"/>
      <c r="LL79" s="136"/>
      <c r="LM79" s="136"/>
      <c r="LN79" s="136"/>
      <c r="LO79" s="137"/>
      <c r="LP79" s="2"/>
      <c r="LQ79" s="18"/>
      <c r="LR79" s="2"/>
      <c r="LS79" s="2"/>
      <c r="LT79" s="2"/>
      <c r="LU79" s="2"/>
      <c r="LV79" s="2"/>
      <c r="LW79" s="2"/>
      <c r="LX79" s="2"/>
      <c r="LY79" s="2"/>
      <c r="LZ79" s="2"/>
      <c r="MA79" s="2"/>
      <c r="MB79" s="2"/>
      <c r="MC79" s="2"/>
      <c r="MD79" s="2"/>
      <c r="ME79" s="2"/>
      <c r="MF79" s="2"/>
      <c r="MG79" s="2"/>
      <c r="MH79" s="15"/>
      <c r="MI79" s="2"/>
      <c r="MJ79" s="138"/>
      <c r="MK79" s="138"/>
      <c r="ML79" s="138"/>
      <c r="MM79" s="138"/>
      <c r="MN79" s="138"/>
      <c r="MO79" s="138"/>
      <c r="MP79" s="138"/>
      <c r="MQ79" s="138"/>
      <c r="MR79" s="138"/>
      <c r="MS79" s="138"/>
      <c r="MT79" s="138"/>
      <c r="MU79" s="138"/>
      <c r="MV79" s="139"/>
      <c r="MW79" s="135" t="str">
        <f>データ!$B$10</f>
        <v>H29</v>
      </c>
      <c r="MX79" s="136"/>
      <c r="MY79" s="136"/>
      <c r="MZ79" s="136"/>
      <c r="NA79" s="136"/>
      <c r="NB79" s="136"/>
      <c r="NC79" s="136"/>
      <c r="ND79" s="136"/>
      <c r="NE79" s="136"/>
      <c r="NF79" s="136"/>
      <c r="NG79" s="136"/>
      <c r="NH79" s="136"/>
      <c r="NI79" s="136"/>
      <c r="NJ79" s="136"/>
      <c r="NK79" s="136"/>
      <c r="NL79" s="136"/>
      <c r="NM79" s="136"/>
      <c r="NN79" s="136"/>
      <c r="NO79" s="136"/>
      <c r="NP79" s="136"/>
      <c r="NQ79" s="136"/>
      <c r="NR79" s="136"/>
      <c r="NS79" s="136"/>
      <c r="NT79" s="136"/>
      <c r="NU79" s="136"/>
      <c r="NV79" s="136"/>
      <c r="NW79" s="137"/>
      <c r="NX79" s="135" t="str">
        <f>データ!$C$10</f>
        <v>H30</v>
      </c>
      <c r="NY79" s="136"/>
      <c r="NZ79" s="136"/>
      <c r="OA79" s="136"/>
      <c r="OB79" s="136"/>
      <c r="OC79" s="136"/>
      <c r="OD79" s="136"/>
      <c r="OE79" s="136"/>
      <c r="OF79" s="136"/>
      <c r="OG79" s="136"/>
      <c r="OH79" s="136"/>
      <c r="OI79" s="136"/>
      <c r="OJ79" s="136"/>
      <c r="OK79" s="136"/>
      <c r="OL79" s="136"/>
      <c r="OM79" s="136"/>
      <c r="ON79" s="136"/>
      <c r="OO79" s="136"/>
      <c r="OP79" s="136"/>
      <c r="OQ79" s="136"/>
      <c r="OR79" s="136"/>
      <c r="OS79" s="136"/>
      <c r="OT79" s="136"/>
      <c r="OU79" s="136"/>
      <c r="OV79" s="136"/>
      <c r="OW79" s="136"/>
      <c r="OX79" s="137"/>
      <c r="OY79" s="135" t="str">
        <f>データ!$D$10</f>
        <v>R01</v>
      </c>
      <c r="OZ79" s="136"/>
      <c r="PA79" s="136"/>
      <c r="PB79" s="136"/>
      <c r="PC79" s="136"/>
      <c r="PD79" s="136"/>
      <c r="PE79" s="136"/>
      <c r="PF79" s="136"/>
      <c r="PG79" s="136"/>
      <c r="PH79" s="136"/>
      <c r="PI79" s="136"/>
      <c r="PJ79" s="136"/>
      <c r="PK79" s="136"/>
      <c r="PL79" s="136"/>
      <c r="PM79" s="136"/>
      <c r="PN79" s="136"/>
      <c r="PO79" s="136"/>
      <c r="PP79" s="136"/>
      <c r="PQ79" s="136"/>
      <c r="PR79" s="136"/>
      <c r="PS79" s="136"/>
      <c r="PT79" s="136"/>
      <c r="PU79" s="136"/>
      <c r="PV79" s="136"/>
      <c r="PW79" s="136"/>
      <c r="PX79" s="136"/>
      <c r="PY79" s="137"/>
      <c r="PZ79" s="135" t="str">
        <f>データ!$E$10</f>
        <v>R02</v>
      </c>
      <c r="QA79" s="136"/>
      <c r="QB79" s="136"/>
      <c r="QC79" s="136"/>
      <c r="QD79" s="136"/>
      <c r="QE79" s="136"/>
      <c r="QF79" s="136"/>
      <c r="QG79" s="136"/>
      <c r="QH79" s="136"/>
      <c r="QI79" s="136"/>
      <c r="QJ79" s="136"/>
      <c r="QK79" s="136"/>
      <c r="QL79" s="136"/>
      <c r="QM79" s="136"/>
      <c r="QN79" s="136"/>
      <c r="QO79" s="136"/>
      <c r="QP79" s="136"/>
      <c r="QQ79" s="136"/>
      <c r="QR79" s="136"/>
      <c r="QS79" s="136"/>
      <c r="QT79" s="136"/>
      <c r="QU79" s="136"/>
      <c r="QV79" s="136"/>
      <c r="QW79" s="136"/>
      <c r="QX79" s="136"/>
      <c r="QY79" s="136"/>
      <c r="QZ79" s="137"/>
      <c r="RA79" s="135" t="str">
        <f>データ!$F$10</f>
        <v>R03</v>
      </c>
      <c r="RB79" s="136"/>
      <c r="RC79" s="136"/>
      <c r="RD79" s="136"/>
      <c r="RE79" s="136"/>
      <c r="RF79" s="136"/>
      <c r="RG79" s="136"/>
      <c r="RH79" s="136"/>
      <c r="RI79" s="136"/>
      <c r="RJ79" s="136"/>
      <c r="RK79" s="136"/>
      <c r="RL79" s="136"/>
      <c r="RM79" s="136"/>
      <c r="RN79" s="136"/>
      <c r="RO79" s="136"/>
      <c r="RP79" s="136"/>
      <c r="RQ79" s="136"/>
      <c r="RR79" s="136"/>
      <c r="RS79" s="136"/>
      <c r="RT79" s="136"/>
      <c r="RU79" s="136"/>
      <c r="RV79" s="136"/>
      <c r="RW79" s="136"/>
      <c r="RX79" s="136"/>
      <c r="RY79" s="136"/>
      <c r="RZ79" s="136"/>
      <c r="SA79" s="137"/>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0">
        <f>データ!DD6</f>
        <v>12.19</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15.23</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18.28</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21.32</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24.36</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0">
        <f>データ!DO6</f>
        <v>0</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0</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0</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0</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0</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0">
        <f>データ!DZ6</f>
        <v>0</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0</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0</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0</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0">
        <f>データ!DI6</f>
        <v>53.4</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53.49</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54.3</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55.32</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55.08</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0">
        <f>データ!DT6</f>
        <v>3.46</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3.28</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4.66</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7.35</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7.6</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0">
        <f>データ!EE6</f>
        <v>0.13</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0.02</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0.06</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0.09</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0.4</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【76.67】</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【60.20】</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【48.27】</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ibpvrdhhOC3KtjOQ0vJU944/pD3/gTtZDC03RCRYAscVN4ZhLPJ/it6ntseaEo2MIQmtC4wASwbydlSW08J8+A==" saltValue="91QFDrIsQ7+JahDw8pwVu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105.62</v>
      </c>
      <c r="U6" s="35">
        <f>U7</f>
        <v>104.8</v>
      </c>
      <c r="V6" s="35">
        <f>V7</f>
        <v>101.66</v>
      </c>
      <c r="W6" s="35">
        <f>W7</f>
        <v>102.17</v>
      </c>
      <c r="X6" s="35">
        <f t="shared" si="3"/>
        <v>102.31</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694.11</v>
      </c>
      <c r="AQ6" s="35">
        <f>AQ7</f>
        <v>794.5</v>
      </c>
      <c r="AR6" s="35">
        <f>AR7</f>
        <v>873.15</v>
      </c>
      <c r="AS6" s="35">
        <f>AS7</f>
        <v>963.58</v>
      </c>
      <c r="AT6" s="35">
        <f t="shared" si="3"/>
        <v>1044.46</v>
      </c>
      <c r="AU6" s="35">
        <f t="shared" si="3"/>
        <v>730.25</v>
      </c>
      <c r="AV6" s="35">
        <f t="shared" si="3"/>
        <v>868.31</v>
      </c>
      <c r="AW6" s="35">
        <f t="shared" si="3"/>
        <v>732.52</v>
      </c>
      <c r="AX6" s="35">
        <f t="shared" si="3"/>
        <v>819.73</v>
      </c>
      <c r="AY6" s="35">
        <f t="shared" si="3"/>
        <v>834.05</v>
      </c>
      <c r="AZ6" s="33" t="str">
        <f>IF(AZ7="-","【-】","【"&amp;SUBSTITUTE(TEXT(AZ7,"#,##0.00"),"-","△")&amp;"】")</f>
        <v>【462.72】</v>
      </c>
      <c r="BA6" s="35">
        <f t="shared" si="3"/>
        <v>3004.09</v>
      </c>
      <c r="BB6" s="35">
        <f>BB7</f>
        <v>2904.89</v>
      </c>
      <c r="BC6" s="35">
        <f>BC7</f>
        <v>2788.73</v>
      </c>
      <c r="BD6" s="35">
        <f>BD7</f>
        <v>3625.38</v>
      </c>
      <c r="BE6" s="35">
        <f t="shared" si="3"/>
        <v>2361.8000000000002</v>
      </c>
      <c r="BF6" s="35">
        <f t="shared" si="3"/>
        <v>514.66</v>
      </c>
      <c r="BG6" s="35">
        <f t="shared" si="3"/>
        <v>504.81</v>
      </c>
      <c r="BH6" s="35">
        <f t="shared" si="3"/>
        <v>498.01</v>
      </c>
      <c r="BI6" s="35">
        <f t="shared" si="3"/>
        <v>490.39</v>
      </c>
      <c r="BJ6" s="35">
        <f t="shared" si="3"/>
        <v>475.44</v>
      </c>
      <c r="BK6" s="33" t="str">
        <f>IF(BK7="-","【-】","【"&amp;SUBSTITUTE(TEXT(BK7,"#,##0.00"),"-","△")&amp;"】")</f>
        <v>【233.92】</v>
      </c>
      <c r="BL6" s="35">
        <f t="shared" si="3"/>
        <v>63.35</v>
      </c>
      <c r="BM6" s="35">
        <f>BM7</f>
        <v>64.989999999999995</v>
      </c>
      <c r="BN6" s="35">
        <f>BN7</f>
        <v>65.34</v>
      </c>
      <c r="BO6" s="35">
        <f>BO7</f>
        <v>49.35</v>
      </c>
      <c r="BP6" s="35">
        <f t="shared" si="3"/>
        <v>72.86</v>
      </c>
      <c r="BQ6" s="35">
        <f t="shared" si="3"/>
        <v>95.99</v>
      </c>
      <c r="BR6" s="35">
        <f t="shared" si="3"/>
        <v>94.91</v>
      </c>
      <c r="BS6" s="35">
        <f t="shared" si="3"/>
        <v>90.22</v>
      </c>
      <c r="BT6" s="35">
        <f t="shared" si="3"/>
        <v>90.8</v>
      </c>
      <c r="BU6" s="35">
        <f t="shared" si="3"/>
        <v>93.49</v>
      </c>
      <c r="BV6" s="33" t="str">
        <f>IF(BV7="-","【-】","【"&amp;SUBSTITUTE(TEXT(BV7,"#,##0.00"),"-","△")&amp;"】")</f>
        <v>【112.31】</v>
      </c>
      <c r="BW6" s="35">
        <f t="shared" si="3"/>
        <v>1094.67</v>
      </c>
      <c r="BX6" s="35">
        <f>BX7</f>
        <v>1280.5999999999999</v>
      </c>
      <c r="BY6" s="35">
        <f>BY7</f>
        <v>1280.5999999999999</v>
      </c>
      <c r="BZ6" s="35">
        <f>BZ7</f>
        <v>1396.44</v>
      </c>
      <c r="CA6" s="35">
        <f t="shared" si="3"/>
        <v>1142.18</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3.2</v>
      </c>
      <c r="CI6" s="35">
        <f>CI7</f>
        <v>2.7</v>
      </c>
      <c r="CJ6" s="35">
        <f>CJ7</f>
        <v>2.6</v>
      </c>
      <c r="CK6" s="35">
        <f>CK7</f>
        <v>2.5</v>
      </c>
      <c r="CL6" s="35">
        <f t="shared" si="5"/>
        <v>3.1</v>
      </c>
      <c r="CM6" s="35">
        <f t="shared" si="5"/>
        <v>35.24</v>
      </c>
      <c r="CN6" s="35">
        <f t="shared" si="5"/>
        <v>35.22</v>
      </c>
      <c r="CO6" s="35">
        <f t="shared" si="5"/>
        <v>34.92</v>
      </c>
      <c r="CP6" s="35">
        <f t="shared" si="5"/>
        <v>34.19</v>
      </c>
      <c r="CQ6" s="35">
        <f t="shared" si="5"/>
        <v>36.65</v>
      </c>
      <c r="CR6" s="33" t="str">
        <f>IF(CR7="-","【-】","【"&amp;SUBSTITUTE(TEXT(CR7,"#,##0.00"),"-","△")&amp;"】")</f>
        <v>【54.01】</v>
      </c>
      <c r="CS6" s="35">
        <f t="shared" ref="CS6:DB6" si="6">CS7</f>
        <v>40</v>
      </c>
      <c r="CT6" s="35">
        <f>CT7</f>
        <v>40</v>
      </c>
      <c r="CU6" s="35">
        <f>CU7</f>
        <v>40</v>
      </c>
      <c r="CV6" s="35">
        <f>CV7</f>
        <v>40</v>
      </c>
      <c r="CW6" s="35">
        <f t="shared" si="6"/>
        <v>40</v>
      </c>
      <c r="CX6" s="35">
        <f t="shared" si="6"/>
        <v>50.28</v>
      </c>
      <c r="CY6" s="35">
        <f t="shared" si="6"/>
        <v>51.42</v>
      </c>
      <c r="CZ6" s="35">
        <f t="shared" si="6"/>
        <v>50.9</v>
      </c>
      <c r="DA6" s="35">
        <f t="shared" si="6"/>
        <v>49.05</v>
      </c>
      <c r="DB6" s="35">
        <f t="shared" si="6"/>
        <v>50.94</v>
      </c>
      <c r="DC6" s="33" t="str">
        <f>IF(DC7="-","【-】","【"&amp;SUBSTITUTE(TEXT(DC7,"#,##0.00"),"-","△")&amp;"】")</f>
        <v>【76.67】</v>
      </c>
      <c r="DD6" s="35">
        <f t="shared" ref="DD6:DM6" si="7">DD7</f>
        <v>12.19</v>
      </c>
      <c r="DE6" s="35">
        <f>DE7</f>
        <v>15.23</v>
      </c>
      <c r="DF6" s="35">
        <f>DF7</f>
        <v>18.28</v>
      </c>
      <c r="DG6" s="35">
        <f>DG7</f>
        <v>21.32</v>
      </c>
      <c r="DH6" s="35">
        <f t="shared" si="7"/>
        <v>24.36</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2">
      <c r="A7"/>
      <c r="B7" s="37" t="s">
        <v>87</v>
      </c>
      <c r="C7" s="37" t="s">
        <v>88</v>
      </c>
      <c r="D7" s="37" t="s">
        <v>89</v>
      </c>
      <c r="E7" s="37" t="s">
        <v>90</v>
      </c>
      <c r="F7" s="37" t="s">
        <v>91</v>
      </c>
      <c r="G7" s="37" t="s">
        <v>92</v>
      </c>
      <c r="H7" s="37" t="s">
        <v>93</v>
      </c>
      <c r="I7" s="37" t="s">
        <v>94</v>
      </c>
      <c r="J7" s="37" t="s">
        <v>95</v>
      </c>
      <c r="K7" s="38">
        <v>1000</v>
      </c>
      <c r="L7" s="37" t="s">
        <v>96</v>
      </c>
      <c r="M7" s="38">
        <v>1</v>
      </c>
      <c r="N7" s="38">
        <v>31</v>
      </c>
      <c r="O7" s="39" t="s">
        <v>97</v>
      </c>
      <c r="P7" s="39">
        <v>27</v>
      </c>
      <c r="Q7" s="38">
        <v>1</v>
      </c>
      <c r="R7" s="38">
        <v>400</v>
      </c>
      <c r="S7" s="37" t="s">
        <v>98</v>
      </c>
      <c r="T7" s="40">
        <v>105.62</v>
      </c>
      <c r="U7" s="40">
        <v>104.8</v>
      </c>
      <c r="V7" s="40">
        <v>101.66</v>
      </c>
      <c r="W7" s="40">
        <v>102.17</v>
      </c>
      <c r="X7" s="40">
        <v>102.31</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694.11</v>
      </c>
      <c r="AQ7" s="40">
        <v>794.5</v>
      </c>
      <c r="AR7" s="40">
        <v>873.15</v>
      </c>
      <c r="AS7" s="40">
        <v>963.58</v>
      </c>
      <c r="AT7" s="40">
        <v>1044.46</v>
      </c>
      <c r="AU7" s="40">
        <v>730.25</v>
      </c>
      <c r="AV7" s="40">
        <v>868.31</v>
      </c>
      <c r="AW7" s="40">
        <v>732.52</v>
      </c>
      <c r="AX7" s="40">
        <v>819.73</v>
      </c>
      <c r="AY7" s="40">
        <v>834.05</v>
      </c>
      <c r="AZ7" s="40">
        <v>462.72</v>
      </c>
      <c r="BA7" s="40">
        <v>3004.09</v>
      </c>
      <c r="BB7" s="40">
        <v>2904.89</v>
      </c>
      <c r="BC7" s="40">
        <v>2788.73</v>
      </c>
      <c r="BD7" s="40">
        <v>3625.38</v>
      </c>
      <c r="BE7" s="40">
        <v>2361.8000000000002</v>
      </c>
      <c r="BF7" s="40">
        <v>514.66</v>
      </c>
      <c r="BG7" s="40">
        <v>504.81</v>
      </c>
      <c r="BH7" s="40">
        <v>498.01</v>
      </c>
      <c r="BI7" s="40">
        <v>490.39</v>
      </c>
      <c r="BJ7" s="40">
        <v>475.44</v>
      </c>
      <c r="BK7" s="40">
        <v>233.92</v>
      </c>
      <c r="BL7" s="40">
        <v>63.35</v>
      </c>
      <c r="BM7" s="40">
        <v>64.989999999999995</v>
      </c>
      <c r="BN7" s="40">
        <v>65.34</v>
      </c>
      <c r="BO7" s="40">
        <v>49.35</v>
      </c>
      <c r="BP7" s="40">
        <v>72.86</v>
      </c>
      <c r="BQ7" s="40">
        <v>95.99</v>
      </c>
      <c r="BR7" s="40">
        <v>94.91</v>
      </c>
      <c r="BS7" s="40">
        <v>90.22</v>
      </c>
      <c r="BT7" s="40">
        <v>90.8</v>
      </c>
      <c r="BU7" s="40">
        <v>93.49</v>
      </c>
      <c r="BV7" s="40">
        <v>112.31</v>
      </c>
      <c r="BW7" s="40">
        <v>1094.67</v>
      </c>
      <c r="BX7" s="40">
        <v>1280.5999999999999</v>
      </c>
      <c r="BY7" s="40">
        <v>1280.5999999999999</v>
      </c>
      <c r="BZ7" s="40">
        <v>1396.44</v>
      </c>
      <c r="CA7" s="40">
        <v>1142.18</v>
      </c>
      <c r="CB7" s="40">
        <v>44.55</v>
      </c>
      <c r="CC7" s="40">
        <v>47.36</v>
      </c>
      <c r="CD7" s="40">
        <v>49.94</v>
      </c>
      <c r="CE7" s="40">
        <v>50.56</v>
      </c>
      <c r="CF7" s="40">
        <v>49.4</v>
      </c>
      <c r="CG7" s="40">
        <v>19.07</v>
      </c>
      <c r="CH7" s="40">
        <v>3.2</v>
      </c>
      <c r="CI7" s="40">
        <v>2.7</v>
      </c>
      <c r="CJ7" s="40">
        <v>2.6</v>
      </c>
      <c r="CK7" s="40">
        <v>2.5</v>
      </c>
      <c r="CL7" s="40">
        <v>3.1</v>
      </c>
      <c r="CM7" s="40">
        <v>35.24</v>
      </c>
      <c r="CN7" s="40">
        <v>35.22</v>
      </c>
      <c r="CO7" s="40">
        <v>34.92</v>
      </c>
      <c r="CP7" s="40">
        <v>34.19</v>
      </c>
      <c r="CQ7" s="40">
        <v>36.65</v>
      </c>
      <c r="CR7" s="40">
        <v>54.01</v>
      </c>
      <c r="CS7" s="40">
        <v>40</v>
      </c>
      <c r="CT7" s="40">
        <v>40</v>
      </c>
      <c r="CU7" s="40">
        <v>40</v>
      </c>
      <c r="CV7" s="40">
        <v>40</v>
      </c>
      <c r="CW7" s="40">
        <v>40</v>
      </c>
      <c r="CX7" s="40">
        <v>50.28</v>
      </c>
      <c r="CY7" s="40">
        <v>51.42</v>
      </c>
      <c r="CZ7" s="40">
        <v>50.9</v>
      </c>
      <c r="DA7" s="40">
        <v>49.05</v>
      </c>
      <c r="DB7" s="40">
        <v>50.94</v>
      </c>
      <c r="DC7" s="40">
        <v>76.67</v>
      </c>
      <c r="DD7" s="40">
        <v>12.19</v>
      </c>
      <c r="DE7" s="40">
        <v>15.23</v>
      </c>
      <c r="DF7" s="40">
        <v>18.28</v>
      </c>
      <c r="DG7" s="40">
        <v>21.32</v>
      </c>
      <c r="DH7" s="40">
        <v>24.36</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2">
      <c r="T11" s="47" t="s">
        <v>23</v>
      </c>
      <c r="U11" s="48">
        <f>IF(T6="-",NA(),T6)</f>
        <v>105.62</v>
      </c>
      <c r="V11" s="48">
        <f>IF(U6="-",NA(),U6)</f>
        <v>104.8</v>
      </c>
      <c r="W11" s="48">
        <f>IF(V6="-",NA(),V6)</f>
        <v>101.66</v>
      </c>
      <c r="X11" s="48">
        <f>IF(W6="-",NA(),W6)</f>
        <v>102.17</v>
      </c>
      <c r="Y11" s="48">
        <f>IF(X6="-",NA(),X6)</f>
        <v>102.31</v>
      </c>
      <c r="AE11" s="47" t="s">
        <v>23</v>
      </c>
      <c r="AF11" s="48">
        <f>IF(AE6="-",NA(),AE6)</f>
        <v>0</v>
      </c>
      <c r="AG11" s="48">
        <f>IF(AF6="-",NA(),AF6)</f>
        <v>0</v>
      </c>
      <c r="AH11" s="48">
        <f>IF(AG6="-",NA(),AG6)</f>
        <v>0</v>
      </c>
      <c r="AI11" s="48">
        <f>IF(AH6="-",NA(),AH6)</f>
        <v>0</v>
      </c>
      <c r="AJ11" s="48">
        <f>IF(AI6="-",NA(),AI6)</f>
        <v>0</v>
      </c>
      <c r="AP11" s="47" t="s">
        <v>23</v>
      </c>
      <c r="AQ11" s="48">
        <f>IF(AP6="-",NA(),AP6)</f>
        <v>694.11</v>
      </c>
      <c r="AR11" s="48">
        <f>IF(AQ6="-",NA(),AQ6)</f>
        <v>794.5</v>
      </c>
      <c r="AS11" s="48">
        <f>IF(AR6="-",NA(),AR6)</f>
        <v>873.15</v>
      </c>
      <c r="AT11" s="48">
        <f>IF(AS6="-",NA(),AS6)</f>
        <v>963.58</v>
      </c>
      <c r="AU11" s="48">
        <f>IF(AT6="-",NA(),AT6)</f>
        <v>1044.46</v>
      </c>
      <c r="BA11" s="47" t="s">
        <v>23</v>
      </c>
      <c r="BB11" s="48">
        <f>IF(BA6="-",NA(),BA6)</f>
        <v>3004.09</v>
      </c>
      <c r="BC11" s="48">
        <f>IF(BB6="-",NA(),BB6)</f>
        <v>2904.89</v>
      </c>
      <c r="BD11" s="48">
        <f>IF(BC6="-",NA(),BC6)</f>
        <v>2788.73</v>
      </c>
      <c r="BE11" s="48">
        <f>IF(BD6="-",NA(),BD6)</f>
        <v>3625.38</v>
      </c>
      <c r="BF11" s="48">
        <f>IF(BE6="-",NA(),BE6)</f>
        <v>2361.8000000000002</v>
      </c>
      <c r="BL11" s="47" t="s">
        <v>23</v>
      </c>
      <c r="BM11" s="48">
        <f>IF(BL6="-",NA(),BL6)</f>
        <v>63.35</v>
      </c>
      <c r="BN11" s="48">
        <f>IF(BM6="-",NA(),BM6)</f>
        <v>64.989999999999995</v>
      </c>
      <c r="BO11" s="48">
        <f>IF(BN6="-",NA(),BN6)</f>
        <v>65.34</v>
      </c>
      <c r="BP11" s="48">
        <f>IF(BO6="-",NA(),BO6)</f>
        <v>49.35</v>
      </c>
      <c r="BQ11" s="48">
        <f>IF(BP6="-",NA(),BP6)</f>
        <v>72.86</v>
      </c>
      <c r="BW11" s="47" t="s">
        <v>23</v>
      </c>
      <c r="BX11" s="48">
        <f>IF(BW6="-",NA(),BW6)</f>
        <v>1094.67</v>
      </c>
      <c r="BY11" s="48">
        <f>IF(BX6="-",NA(),BX6)</f>
        <v>1280.5999999999999</v>
      </c>
      <c r="BZ11" s="48">
        <f>IF(BY6="-",NA(),BY6)</f>
        <v>1280.5999999999999</v>
      </c>
      <c r="CA11" s="48">
        <f>IF(BZ6="-",NA(),BZ6)</f>
        <v>1396.44</v>
      </c>
      <c r="CB11" s="48">
        <f>IF(CA6="-",NA(),CA6)</f>
        <v>1142.18</v>
      </c>
      <c r="CH11" s="47" t="s">
        <v>23</v>
      </c>
      <c r="CI11" s="48">
        <f>IF(CH6="-",NA(),CH6)</f>
        <v>3.2</v>
      </c>
      <c r="CJ11" s="48">
        <f>IF(CI6="-",NA(),CI6)</f>
        <v>2.7</v>
      </c>
      <c r="CK11" s="48">
        <f>IF(CJ6="-",NA(),CJ6)</f>
        <v>2.6</v>
      </c>
      <c r="CL11" s="48">
        <f>IF(CK6="-",NA(),CK6)</f>
        <v>2.5</v>
      </c>
      <c r="CM11" s="48">
        <f>IF(CL6="-",NA(),CL6)</f>
        <v>3.1</v>
      </c>
      <c r="CS11" s="47" t="s">
        <v>23</v>
      </c>
      <c r="CT11" s="48">
        <f>IF(CS6="-",NA(),CS6)</f>
        <v>40</v>
      </c>
      <c r="CU11" s="48">
        <f>IF(CT6="-",NA(),CT6)</f>
        <v>40</v>
      </c>
      <c r="CV11" s="48">
        <f>IF(CU6="-",NA(),CU6)</f>
        <v>40</v>
      </c>
      <c r="CW11" s="48">
        <f>IF(CV6="-",NA(),CV6)</f>
        <v>40</v>
      </c>
      <c r="CX11" s="48">
        <f>IF(CW6="-",NA(),CW6)</f>
        <v>40</v>
      </c>
      <c r="DD11" s="47" t="s">
        <v>23</v>
      </c>
      <c r="DE11" s="48">
        <f>IF(DD6="-",NA(),DD6)</f>
        <v>12.19</v>
      </c>
      <c r="DF11" s="48">
        <f>IF(DE6="-",NA(),DE6)</f>
        <v>15.23</v>
      </c>
      <c r="DG11" s="48">
        <f>IF(DF6="-",NA(),DF6)</f>
        <v>18.28</v>
      </c>
      <c r="DH11" s="48">
        <f>IF(DG6="-",NA(),DG6)</f>
        <v>21.32</v>
      </c>
      <c r="DI11" s="48">
        <f>IF(DH6="-",NA(),DH6)</f>
        <v>24.36</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滝川　昌明</cp:lastModifiedBy>
  <cp:lastPrinted>2023-01-26T06:25:51Z</cp:lastPrinted>
  <dcterms:created xsi:type="dcterms:W3CDTF">2022-12-01T02:36:48Z</dcterms:created>
  <dcterms:modified xsi:type="dcterms:W3CDTF">2023-01-26T06:39:06Z</dcterms:modified>
  <cp:category/>
</cp:coreProperties>
</file>