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m-hokenkumiai\Desktop\00_依頼文、経営指標等\01_経営比較分析表（市町別）\99_UM\"/>
    </mc:Choice>
  </mc:AlternateContent>
  <xr:revisionPtr revIDLastSave="0" documentId="13_ncr:1_{A1DA5F81-79E4-4A06-ACC3-720B93116DBC}" xr6:coauthVersionLast="47" xr6:coauthVersionMax="47" xr10:uidLastSave="{00000000-0000-0000-0000-000000000000}"/>
  <workbookProtection workbookAlgorithmName="SHA-512" workbookHashValue="9Rx59fD/mrVV8fQeLaih9WkW8JNrDKu2QYSaN+ObSj7QBpivzImDFByB+pJGPcCImyuVKaWNETmTir29WuHy0A==" workbookSaltValue="tv9n6X2U1AETjZl1C2cHQA==" workbookSpinCount="100000" lockStructure="1"/>
  <bookViews>
    <workbookView xWindow="3072" yWindow="132" windowWidth="19908" windowHeight="1282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CN8" i="4"/>
  <c r="AU8" i="4"/>
  <c r="B8" i="4"/>
  <c r="FL32" i="4" l="1"/>
  <c r="HM78" i="4"/>
  <c r="FL54" i="4"/>
  <c r="CS78" i="4"/>
  <c r="BX54" i="4"/>
  <c r="BX32" i="4"/>
  <c r="MN54" i="4"/>
  <c r="MN32" i="4"/>
  <c r="MH78" i="4"/>
  <c r="IZ54" i="4"/>
  <c r="IZ32" i="4"/>
  <c r="C11" i="5"/>
  <c r="D11" i="5"/>
  <c r="E11" i="5"/>
  <c r="B11" i="5"/>
  <c r="DS32" i="4" l="1"/>
  <c r="AN78" i="4"/>
  <c r="AE54" i="4"/>
  <c r="KU54" i="4"/>
  <c r="KU32" i="4"/>
  <c r="KC78" i="4"/>
  <c r="HG54" i="4"/>
  <c r="HG32" i="4"/>
  <c r="FH78" i="4"/>
  <c r="DS54" i="4"/>
  <c r="AE32" i="4"/>
  <c r="LY32" i="4"/>
  <c r="LO78" i="4"/>
  <c r="IK54" i="4"/>
  <c r="GT78" i="4"/>
  <c r="EW54" i="4"/>
  <c r="EW32" i="4"/>
  <c r="BZ78" i="4"/>
  <c r="BI54" i="4"/>
  <c r="BI32" i="4"/>
  <c r="LY54" i="4"/>
  <c r="IK32" i="4"/>
  <c r="EO78" i="4"/>
  <c r="DD54" i="4"/>
  <c r="DD32" i="4"/>
  <c r="U78" i="4"/>
  <c r="P54" i="4"/>
  <c r="P32" i="4"/>
  <c r="KF54" i="4"/>
  <c r="KF32" i="4"/>
  <c r="JJ78" i="4"/>
  <c r="GR54" i="4"/>
  <c r="GR32" i="4"/>
  <c r="LJ54" i="4"/>
  <c r="LJ32" i="4"/>
  <c r="KV78" i="4"/>
  <c r="HV54" i="4"/>
  <c r="HV32" i="4"/>
  <c r="GA78" i="4"/>
  <c r="EH54" i="4"/>
  <c r="EH32" i="4"/>
  <c r="BG78" i="4"/>
  <c r="AT54" i="4"/>
  <c r="AT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<sst xmlns="http://schemas.openxmlformats.org/spreadsheetml/2006/main" count="326" uniqueCount="188">
  <si>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</si>
  <si>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</si>
  <si>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</si>
  <si>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</si>
  <si>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</si>
  <si>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</si>
  <si>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</si>
  <si>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</si>
  <si>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</si>
  <si>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</si>
  <si>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</si>
  <si>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</si>
  <si>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</si>
  <si>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</si>
  <si>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</si>
  <si>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</si>
  <si>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</si>
  <si>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</si>
  <si>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</si>
  <si>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</si>
  <si>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</si>
  <si>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</si>
  <si>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</si>
  <si>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</si>
  <si>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</si>
  <si>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</si>
  <si>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</si>
  <si>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</si>
  <si>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</si>
  <si>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</si>
  <si>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</si>
  <si>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</si>
  <si>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</si>
  <si>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</si>
  <si>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</si>
  <si>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</si>
  <si>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</si>
  <si>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</si>
  <si>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</si>
  <si>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</si>
  <si>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</si>
  <si>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</si>
  <si>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</si>
  <si>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</si>
  <si>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</si>
  <si>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</si>
  <si>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</si>
  <si>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</si>
  <si>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</si>
  <si>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</si>
  <si>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</si>
  <si>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</si>
  <si>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</si>
  <si>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</si>
  <si>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</si>
  <si>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</si>
  <si>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</si>
  <si>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</si>
  <si>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</si>
  <si>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</si>
  <si>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</si>
  <si>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</si>
  <si>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</si>
  <si>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</si>
  <si>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</si>
  <si>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</si>
  <si>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</si>
  <si>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</si>
  <si>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</si>
  <si>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</si>
  <si>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</si>
  <si>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</si>
  <si>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</si>
  <si>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</si>
  <si>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</si>
  <si>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</si>
  <si>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</si>
  <si>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</si>
  <si>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</si>
  <si>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</si>
  <si>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</si>
  <si>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</si>
  <si>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</si>
  <si>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</si>
  <si>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</si>
  <si>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</si>
  <si>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</si>
  <si>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</si>
  <si>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</si>
  <si>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</si>
  <si>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</si>
  <si>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</si>
  <si>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</si>
  <si>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</si>
  <si>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</si>
  <si>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</si>
  <si>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</si>
  <si>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</si>
  <si>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</si>
  <si>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</si>
  <si>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</si>
  <si>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</si>
  <si>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</si>
  <si>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</si>
  <si>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</si>
  <si>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</si>
  <si>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</si>
  <si>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</si>
  <si>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</si>
  <si>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</si>
  <si>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</si>
  <si>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</si>
  <si>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</si>
  <si>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</si>
  <si>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</si>
  <si>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</si>
  <si>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</si>
  <si>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</si>
  <si>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</si>
  <si>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</si>
  <si>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</si>
  <si>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</si>
  <si>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</si>
  <si>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</si>
  <si>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</si>
  <si>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</si>
  <si>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</si>
  <si>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</si>
  <si>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</si>
  <si>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</si>
  <si>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</si>
  <si>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</si>
  <si>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</si>
  <si>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</si>
  <si>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</si>
  <si>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</si>
  <si>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</si>
  <si>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</si>
  <si>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</si>
  <si>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</si>
  <si>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</si>
  <si>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</si>
  <si>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</si>
  <si>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</si>
  <si>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</si>
  <si>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</si>
  <si>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</si>
  <si>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</si>
  <si>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</si>
  <si>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</si>
  <si>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</si>
  <si>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</si>
  <si>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</si>
  <si>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</si>
  <si>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</si>
  <si>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</si>
  <si>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</si>
  <si>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</si>
  <si>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</si>
  <si>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</si>
  <si>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</si>
  <si>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</si>
  <si>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</si>
  <si>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</si>
  <si>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</si>
  <si>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</si>
  <si>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雲仙・南島原保健組合（事業会計分）</t>
  </si>
  <si>
    <t>公立小浜温泉病院</t>
  </si>
  <si>
    <t>当然財務</t>
  </si>
  <si>
    <t>病院事業</t>
  </si>
  <si>
    <t>一般病院</t>
  </si>
  <si>
    <t>100床以上～200床未満</t>
  </si>
  <si>
    <t>非設置</t>
  </si>
  <si>
    <t>指定管理者(利用料金制)</t>
  </si>
  <si>
    <t>対象</t>
  </si>
  <si>
    <t>ド</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</si>
  <si>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</si>
  <si>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</si>
  <si>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</si>
  <si>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</si>
  <si>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</si>
  <si>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</si>
  <si>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</si>
  <si>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</si>
  <si>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➀経常収支比率➁医業収支比率ともに、類似病院比率を上回っており、健全な医療活動となっているが、今後もコロナ関係には十分注意すべきである。　　　　　　　　　　　　　　　　　　　　　④病床利用率は90％を超えており、類似病院と比較しても高い利用率となっている。　　　　　　➄入院は、順調に伸びているが、⑥外来は、少し伸び悩んでいる状況。　　　　　　　　　　　　⑦職員給与費対医業収益比率は、給与費の伸びより、医業収益が伸びが多額となったため。　　　　　　　　⑧材料費対医業収益比率は、平成28年度から外来患者を院外処方としたことにより、平成29年度以降は安定した数値となっている。</t>
    <rPh sb="1" eb="7">
      <t>ケイジョウシュウシヒリツ</t>
    </rPh>
    <rPh sb="8" eb="14">
      <t>イギョウシュウシヒリツ</t>
    </rPh>
    <rPh sb="135" eb="137">
      <t>ニュウイン</t>
    </rPh>
    <rPh sb="139" eb="141">
      <t>ジュンチョウ</t>
    </rPh>
    <rPh sb="142" eb="143">
      <t>ノ</t>
    </rPh>
    <rPh sb="150" eb="152">
      <t>ガイライ</t>
    </rPh>
    <rPh sb="154" eb="155">
      <t>スコ</t>
    </rPh>
    <rPh sb="156" eb="157">
      <t>ノ</t>
    </rPh>
    <rPh sb="158" eb="159">
      <t>ナヤ</t>
    </rPh>
    <rPh sb="163" eb="165">
      <t>ジョウキョウ</t>
    </rPh>
    <rPh sb="179" eb="183">
      <t>ショクインキュウヨ</t>
    </rPh>
    <rPh sb="183" eb="184">
      <t>ヒ</t>
    </rPh>
    <rPh sb="184" eb="185">
      <t>タイ</t>
    </rPh>
    <rPh sb="185" eb="191">
      <t>イギョウシュウエキヒリツ</t>
    </rPh>
    <rPh sb="193" eb="196">
      <t>キュウヨヒ</t>
    </rPh>
    <rPh sb="197" eb="198">
      <t>ノ</t>
    </rPh>
    <rPh sb="202" eb="206">
      <t>イギョウシュウエキ</t>
    </rPh>
    <rPh sb="207" eb="208">
      <t>ノ</t>
    </rPh>
    <rPh sb="210" eb="212">
      <t>タガク</t>
    </rPh>
    <rPh sb="228" eb="232">
      <t>ザイリョウヒタイ</t>
    </rPh>
    <rPh sb="279" eb="281">
      <t>スウチ</t>
    </rPh>
    <phoneticPr fontId="5"/>
  </si>
  <si>
    <t>旧病院は、昭和46年に国立病院として建設されたが老朽が著しいことから令和2年3月に新病院を開院し、旧病院を令和3年6月解体した。　　　　　➀有形固定資産減価償却率は、新病院建設に伴い医療機器も新しく更新されているため令和元年度から減価償却率は低く推移している。　　　　　➁器械備品減価償却率も低下しているが、令和2年度以降は、減価償却費が始まり、今後の減価償却率の上昇動向に注視しなければならない。　　　　　　　③1床当たりの有形固定資産は、新病院建設に伴い有形固定資産の単価が上昇し、少し安定してきたが、今後の動向に十分注視する必要がある。</t>
    <rPh sb="0" eb="3">
      <t>キュウビョウイン</t>
    </rPh>
    <rPh sb="5" eb="7">
      <t>ショウワ</t>
    </rPh>
    <rPh sb="9" eb="10">
      <t>ネン</t>
    </rPh>
    <rPh sb="11" eb="15">
      <t>コクリツビョウイン</t>
    </rPh>
    <rPh sb="18" eb="20">
      <t>ケンセツ</t>
    </rPh>
    <rPh sb="24" eb="26">
      <t>ロウキュウ</t>
    </rPh>
    <rPh sb="27" eb="28">
      <t>イチジル</t>
    </rPh>
    <rPh sb="34" eb="36">
      <t>レイワ</t>
    </rPh>
    <rPh sb="37" eb="38">
      <t>ネン</t>
    </rPh>
    <rPh sb="39" eb="40">
      <t>ツキ</t>
    </rPh>
    <rPh sb="41" eb="44">
      <t>シンビョウイン</t>
    </rPh>
    <rPh sb="45" eb="47">
      <t>カイイン</t>
    </rPh>
    <rPh sb="49" eb="52">
      <t>キュウビョウイン</t>
    </rPh>
    <rPh sb="53" eb="55">
      <t>レイワ</t>
    </rPh>
    <rPh sb="56" eb="57">
      <t>ネン</t>
    </rPh>
    <rPh sb="58" eb="59">
      <t>ツキ</t>
    </rPh>
    <rPh sb="59" eb="61">
      <t>カイタイ</t>
    </rPh>
    <rPh sb="70" eb="72">
      <t>ユウケイ</t>
    </rPh>
    <rPh sb="72" eb="74">
      <t>コテイ</t>
    </rPh>
    <rPh sb="74" eb="76">
      <t>シサン</t>
    </rPh>
    <rPh sb="76" eb="81">
      <t>ゲンカショウキャクリツ</t>
    </rPh>
    <rPh sb="83" eb="88">
      <t>シンビョウインケンセツ</t>
    </rPh>
    <rPh sb="89" eb="90">
      <t>トモナ</t>
    </rPh>
    <rPh sb="91" eb="95">
      <t>イリョウキキ</t>
    </rPh>
    <rPh sb="96" eb="97">
      <t>アタラ</t>
    </rPh>
    <rPh sb="99" eb="101">
      <t>コウシン</t>
    </rPh>
    <rPh sb="108" eb="113">
      <t>レイワガンネンド</t>
    </rPh>
    <rPh sb="115" eb="119">
      <t>ゲンカショウキャク</t>
    </rPh>
    <rPh sb="119" eb="120">
      <t>リツ</t>
    </rPh>
    <rPh sb="121" eb="122">
      <t>ヒク</t>
    </rPh>
    <rPh sb="123" eb="125">
      <t>スイイ</t>
    </rPh>
    <rPh sb="136" eb="140">
      <t>キカイビヒン</t>
    </rPh>
    <rPh sb="140" eb="144">
      <t>ゲンカショウキャク</t>
    </rPh>
    <rPh sb="144" eb="145">
      <t>リツ</t>
    </rPh>
    <rPh sb="146" eb="148">
      <t>テイカ</t>
    </rPh>
    <rPh sb="154" eb="156">
      <t>レイワ</t>
    </rPh>
    <rPh sb="157" eb="161">
      <t>ネンドイコウ</t>
    </rPh>
    <rPh sb="163" eb="168">
      <t>ゲンカショウキャクヒ</t>
    </rPh>
    <rPh sb="169" eb="170">
      <t>ハジ</t>
    </rPh>
    <rPh sb="173" eb="175">
      <t>コンゴ</t>
    </rPh>
    <rPh sb="176" eb="178">
      <t>ゲンカ</t>
    </rPh>
    <rPh sb="178" eb="181">
      <t>ショウキャクリツ</t>
    </rPh>
    <rPh sb="182" eb="184">
      <t>ジョウショウ</t>
    </rPh>
    <rPh sb="184" eb="186">
      <t>ドウコウ</t>
    </rPh>
    <rPh sb="187" eb="189">
      <t>チュウシ</t>
    </rPh>
    <rPh sb="213" eb="219">
      <t>ユウケイコテイシサン</t>
    </rPh>
    <rPh sb="221" eb="226">
      <t>シンビョウインケンセツ</t>
    </rPh>
    <rPh sb="227" eb="228">
      <t>トモナ</t>
    </rPh>
    <rPh sb="229" eb="235">
      <t>ユウケイコテイシサン</t>
    </rPh>
    <rPh sb="236" eb="238">
      <t>タンカ</t>
    </rPh>
    <rPh sb="239" eb="241">
      <t>ジョウショウ</t>
    </rPh>
    <rPh sb="243" eb="244">
      <t>スコ</t>
    </rPh>
    <rPh sb="245" eb="247">
      <t>アンテイ</t>
    </rPh>
    <rPh sb="253" eb="255">
      <t>コンゴ</t>
    </rPh>
    <rPh sb="256" eb="258">
      <t>ドウコウ</t>
    </rPh>
    <rPh sb="259" eb="261">
      <t>ジュウブン</t>
    </rPh>
    <rPh sb="261" eb="263">
      <t>チュウシ</t>
    </rPh>
    <rPh sb="265" eb="267">
      <t>ヒツヨウ</t>
    </rPh>
    <phoneticPr fontId="5"/>
  </si>
  <si>
    <t>県南地区二次医療圏の中核病院として、地域の皆様の負託に応え、救急医療、地域医療の充実に努めている。　　　　　　　　　　　　　　　　　　また、地域中核病院として救急期から回復期の患者を受け入れ、回復期以降の患者については、地域包括ケア病院や地域医療機関、介護・福祉関連機関との連携を密にすることで、切れ目のない医療ケアを展開している。　　　　　　　　　　　　令和３年４月１日に病院の名称を「公立新小浜病院」から「公立小浜温泉病院」に変更した。</t>
    <rPh sb="0" eb="4">
      <t>ケンナンチク</t>
    </rPh>
    <rPh sb="4" eb="9">
      <t>ニジイリョウケン</t>
    </rPh>
    <rPh sb="10" eb="14">
      <t>チュウカクビョウイン</t>
    </rPh>
    <rPh sb="18" eb="20">
      <t>チイキ</t>
    </rPh>
    <rPh sb="21" eb="23">
      <t>ミナサマ</t>
    </rPh>
    <rPh sb="24" eb="26">
      <t>フタク</t>
    </rPh>
    <rPh sb="27" eb="28">
      <t>コタ</t>
    </rPh>
    <rPh sb="35" eb="39">
      <t>チイキイリョウ</t>
    </rPh>
    <rPh sb="40" eb="42">
      <t>ジュウジツ</t>
    </rPh>
    <rPh sb="43" eb="44">
      <t>ツト</t>
    </rPh>
    <rPh sb="69" eb="75">
      <t>チイキチュウカクビョウイン</t>
    </rPh>
    <rPh sb="78" eb="81">
      <t>キュウキュウキ</t>
    </rPh>
    <rPh sb="83" eb="86">
      <t>カイフクキ</t>
    </rPh>
    <rPh sb="87" eb="89">
      <t>カンジャ</t>
    </rPh>
    <rPh sb="90" eb="91">
      <t>ウ</t>
    </rPh>
    <rPh sb="92" eb="93">
      <t>イ</t>
    </rPh>
    <rPh sb="95" eb="100">
      <t>カイフクキイコウ</t>
    </rPh>
    <rPh sb="101" eb="103">
      <t>カンジャ</t>
    </rPh>
    <rPh sb="109" eb="113">
      <t>チイキホウカツ</t>
    </rPh>
    <rPh sb="115" eb="117">
      <t>ビョウイン</t>
    </rPh>
    <rPh sb="118" eb="124">
      <t>チイキイリョウキカン</t>
    </rPh>
    <rPh sb="125" eb="127">
      <t>カイゴ</t>
    </rPh>
    <rPh sb="128" eb="134">
      <t>フクシカンレンキカン</t>
    </rPh>
    <rPh sb="136" eb="138">
      <t>レンケイ</t>
    </rPh>
    <rPh sb="139" eb="140">
      <t>ミツ</t>
    </rPh>
    <rPh sb="147" eb="148">
      <t>キ</t>
    </rPh>
    <rPh sb="149" eb="150">
      <t>メ</t>
    </rPh>
    <rPh sb="153" eb="155">
      <t>イリョウ</t>
    </rPh>
    <rPh sb="158" eb="160">
      <t>テンカイ</t>
    </rPh>
    <rPh sb="177" eb="179">
      <t>レイワ</t>
    </rPh>
    <rPh sb="180" eb="181">
      <t>ネン</t>
    </rPh>
    <rPh sb="182" eb="183">
      <t>ツキ</t>
    </rPh>
    <rPh sb="184" eb="185">
      <t>ヒ</t>
    </rPh>
    <rPh sb="214" eb="216">
      <t>ヘンコウ</t>
    </rPh>
    <phoneticPr fontId="5"/>
  </si>
  <si>
    <t>病院運営については、平成17年度に指定管理者制度（代行制）でしたが、平成23年度から指定管理者制度（利用料金制）に変更した。病院を建て替える前は黒字でしたが、病院建設後は減価償却費や地方債償還等の増加により、赤字となっているが、指定管理者の決算は、黒字を続けている。　　　                                       　　　　指定管理者制度の利点として、指定管理者の経営努力が実を結び良好な病院運営となっている。　                                    　　今後は、公立病院として地域住民との信頼関係を構築するため、医師の確保はもちろんであるが、看護師及び医療技術者等の充実を図り、質の高い安全で安心な医療や患者サービスの提供ができるよう、引き続き指定管理者と協力しながら病院事業の一層の充実・発展を目指す。</t>
    <rPh sb="0" eb="4">
      <t>ビョウインウンエイ</t>
    </rPh>
    <rPh sb="10" eb="12">
      <t>ヘイセイ</t>
    </rPh>
    <rPh sb="14" eb="16">
      <t>ネンド</t>
    </rPh>
    <rPh sb="17" eb="24">
      <t>シテイカンリシャセイド</t>
    </rPh>
    <rPh sb="25" eb="27">
      <t>ダイコウ</t>
    </rPh>
    <rPh sb="27" eb="28">
      <t>セイ</t>
    </rPh>
    <rPh sb="34" eb="36">
      <t>ヘイセイ</t>
    </rPh>
    <rPh sb="38" eb="40">
      <t>ネンド</t>
    </rPh>
    <rPh sb="42" eb="49">
      <t>シテイカンリシャセイド</t>
    </rPh>
    <rPh sb="50" eb="55">
      <t>リヨウリョウキンセイ</t>
    </rPh>
    <rPh sb="57" eb="59">
      <t>ヘンコウ</t>
    </rPh>
    <rPh sb="62" eb="64">
      <t>ビョウイン</t>
    </rPh>
    <rPh sb="65" eb="66">
      <t>タ</t>
    </rPh>
    <rPh sb="72" eb="74">
      <t>クロジ</t>
    </rPh>
    <rPh sb="79" eb="84">
      <t>ビョウインケンセツゴ</t>
    </rPh>
    <rPh sb="98" eb="100">
      <t>ゾウカ</t>
    </rPh>
    <rPh sb="104" eb="106">
      <t>アカジ</t>
    </rPh>
    <rPh sb="114" eb="119">
      <t>シテイカンリシャ</t>
    </rPh>
    <rPh sb="120" eb="122">
      <t>ケッサン</t>
    </rPh>
    <rPh sb="124" eb="126">
      <t>クロジ</t>
    </rPh>
    <rPh sb="127" eb="128">
      <t>ツヅ</t>
    </rPh>
    <rPh sb="179" eb="184">
      <t>シテイカンリシャ</t>
    </rPh>
    <rPh sb="184" eb="186">
      <t>セイド</t>
    </rPh>
    <rPh sb="187" eb="189">
      <t>リテン</t>
    </rPh>
    <rPh sb="193" eb="198">
      <t>シテイカンリシャ</t>
    </rPh>
    <rPh sb="199" eb="203">
      <t>ケイエイドリョク</t>
    </rPh>
    <rPh sb="204" eb="205">
      <t>ミ</t>
    </rPh>
    <rPh sb="206" eb="207">
      <t>ムス</t>
    </rPh>
    <rPh sb="208" eb="210">
      <t>リョウコウ</t>
    </rPh>
    <rPh sb="211" eb="215">
      <t>ビョウインウンエイ</t>
    </rPh>
    <rPh sb="261" eb="263">
      <t>コンゴ</t>
    </rPh>
    <rPh sb="265" eb="269">
      <t>コウリツビョウイン</t>
    </rPh>
    <rPh sb="272" eb="276">
      <t>チイキジュウミン</t>
    </rPh>
    <rPh sb="278" eb="282">
      <t>シンライカンケイ</t>
    </rPh>
    <rPh sb="283" eb="285">
      <t>コウチク</t>
    </rPh>
    <rPh sb="290" eb="292">
      <t>イシ</t>
    </rPh>
    <rPh sb="293" eb="295">
      <t>カクホ</t>
    </rPh>
    <rPh sb="305" eb="309">
      <t>カンゴシオヨ</t>
    </rPh>
    <rPh sb="310" eb="316">
      <t>イリョウギジュツシャトウ</t>
    </rPh>
    <rPh sb="317" eb="319">
      <t>ジュウジツ</t>
    </rPh>
    <rPh sb="327" eb="329">
      <t>アンゼン</t>
    </rPh>
    <rPh sb="330" eb="332">
      <t>アンシン</t>
    </rPh>
    <rPh sb="333" eb="335">
      <t>イリョウ</t>
    </rPh>
    <rPh sb="336" eb="338">
      <t>カンジャ</t>
    </rPh>
    <rPh sb="343" eb="345">
      <t>テイキョウ</t>
    </rPh>
    <rPh sb="352" eb="353">
      <t>ヒ</t>
    </rPh>
    <rPh sb="354" eb="355">
      <t>ツヅ</t>
    </rPh>
    <rPh sb="356" eb="361">
      <t>シテイカンリシャ</t>
    </rPh>
    <rPh sb="362" eb="364">
      <t>キョウリョク</t>
    </rPh>
    <rPh sb="368" eb="372">
      <t>ビョウインジギョウ</t>
    </rPh>
    <rPh sb="373" eb="375">
      <t>イッソウ</t>
    </rPh>
    <rPh sb="376" eb="378">
      <t>ジュウジツ</t>
    </rPh>
    <rPh sb="379" eb="381">
      <t>ハッテン</t>
    </rPh>
    <rPh sb="382" eb="384">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</si>
</sst>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90.9</c:v>
                </c:pt>
                <c:pt idx="1">
                  <c:v>89.2</c:v>
                </c:pt>
                <c:pt idx="2">
                  <c:v>91.5</c:v>
                </c:pt>
                <c:pt idx="3">
                  <c:v>92</c:v>
                </c:pt>
                <c:pt idx="4">
                  <c:v>91</c:v>
                </c:pt>
              </c:numCache>
            </c:numRef>
          </c:val>
          <c:extLst>
            <c:ext xmlns:c16="http://schemas.microsoft.com/office/drawing/2014/chart" uri="{C3380CC4-5D6E-409C-BE32-E72D297353CC}">
              <c16:uniqueId val="{00000000-D839-4D96-BFAB-8BEE207DAF0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839-4D96-BFAB-8BEE207DAF0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7689</c:v>
                </c:pt>
                <c:pt idx="1">
                  <c:v>8089</c:v>
                </c:pt>
                <c:pt idx="2">
                  <c:v>8283</c:v>
                </c:pt>
                <c:pt idx="3">
                  <c:v>10294</c:v>
                </c:pt>
                <c:pt idx="4">
                  <c:v>9987</c:v>
                </c:pt>
              </c:numCache>
            </c:numRef>
          </c:val>
          <c:extLst>
            <c:ext xmlns:c16="http://schemas.microsoft.com/office/drawing/2014/chart" uri="{C3380CC4-5D6E-409C-BE32-E72D297353CC}">
              <c16:uniqueId val="{00000000-D1F4-4835-8A8A-6B8EE70E12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1F4-4835-8A8A-6B8EE70E12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37586</c:v>
                </c:pt>
                <c:pt idx="1">
                  <c:v>38125</c:v>
                </c:pt>
                <c:pt idx="2">
                  <c:v>36775</c:v>
                </c:pt>
                <c:pt idx="3">
                  <c:v>39565</c:v>
                </c:pt>
                <c:pt idx="4">
                  <c:v>40009</c:v>
                </c:pt>
              </c:numCache>
            </c:numRef>
          </c:val>
          <c:extLst>
            <c:ext xmlns:c16="http://schemas.microsoft.com/office/drawing/2014/chart" uri="{C3380CC4-5D6E-409C-BE32-E72D297353CC}">
              <c16:uniqueId val="{00000000-77DE-4F91-B077-AC07227592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7DE-4F91-B077-AC07227592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41-4352-B09C-260F0A5B1C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A41-4352-B09C-260F0A5B1C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99.8</c:v>
                </c:pt>
                <c:pt idx="1">
                  <c:v>98.9</c:v>
                </c:pt>
                <c:pt idx="2">
                  <c:v>87.2</c:v>
                </c:pt>
                <c:pt idx="3">
                  <c:v>88.1</c:v>
                </c:pt>
                <c:pt idx="4">
                  <c:v>87.2</c:v>
                </c:pt>
              </c:numCache>
            </c:numRef>
          </c:val>
          <c:extLst>
            <c:ext xmlns:c16="http://schemas.microsoft.com/office/drawing/2014/chart" uri="{C3380CC4-5D6E-409C-BE32-E72D297353CC}">
              <c16:uniqueId val="{00000000-9DCA-4E52-9CBE-2AF06D9B71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9DCA-4E52-9CBE-2AF06D9B71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104.7</c:v>
                </c:pt>
                <c:pt idx="1">
                  <c:v>111.7</c:v>
                </c:pt>
                <c:pt idx="2">
                  <c:v>102.2</c:v>
                </c:pt>
                <c:pt idx="3">
                  <c:v>104.9</c:v>
                </c:pt>
                <c:pt idx="4">
                  <c:v>108</c:v>
                </c:pt>
              </c:numCache>
            </c:numRef>
          </c:val>
          <c:extLst>
            <c:ext xmlns:c16="http://schemas.microsoft.com/office/drawing/2014/chart" uri="{C3380CC4-5D6E-409C-BE32-E72D297353CC}">
              <c16:uniqueId val="{00000000-D802-4978-A656-3547229E0BC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802-4978-A656-3547229E0BC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61.3</c:v>
                </c:pt>
                <c:pt idx="1">
                  <c:v>65.3</c:v>
                </c:pt>
                <c:pt idx="2">
                  <c:v>27.2</c:v>
                </c:pt>
                <c:pt idx="3">
                  <c:v>30.3</c:v>
                </c:pt>
                <c:pt idx="4">
                  <c:v>28.7</c:v>
                </c:pt>
              </c:numCache>
            </c:numRef>
          </c:val>
          <c:extLst>
            <c:ext xmlns:c16="http://schemas.microsoft.com/office/drawing/2014/chart" uri="{C3380CC4-5D6E-409C-BE32-E72D297353CC}">
              <c16:uniqueId val="{00000000-926A-466B-9C16-940E81C559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26A-466B-9C16-940E81C559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57.1</c:v>
                </c:pt>
                <c:pt idx="1">
                  <c:v>63.6</c:v>
                </c:pt>
                <c:pt idx="2">
                  <c:v>48</c:v>
                </c:pt>
                <c:pt idx="3">
                  <c:v>55.3</c:v>
                </c:pt>
                <c:pt idx="4">
                  <c:v>62.8</c:v>
                </c:pt>
              </c:numCache>
            </c:numRef>
          </c:val>
          <c:extLst>
            <c:ext xmlns:c16="http://schemas.microsoft.com/office/drawing/2014/chart" uri="{C3380CC4-5D6E-409C-BE32-E72D297353CC}">
              <c16:uniqueId val="{00000000-50BE-4A02-822E-EDE7C295AB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0BE-4A02-822E-EDE7C295AB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16265173</c:v>
                </c:pt>
                <c:pt idx="1">
                  <c:v>16282080</c:v>
                </c:pt>
                <c:pt idx="2">
                  <c:v>37679573</c:v>
                </c:pt>
                <c:pt idx="3">
                  <c:v>37519900</c:v>
                </c:pt>
                <c:pt idx="4">
                  <c:v>34586040</c:v>
                </c:pt>
              </c:numCache>
            </c:numRef>
          </c:val>
          <c:extLst>
            <c:ext xmlns:c16="http://schemas.microsoft.com/office/drawing/2014/chart" uri="{C3380CC4-5D6E-409C-BE32-E72D297353CC}">
              <c16:uniqueId val="{00000000-06F8-46F0-8683-1278F508A9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06F8-46F0-8683-1278F508A9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9.1</c:v>
                </c:pt>
                <c:pt idx="1">
                  <c:v>8.6999999999999993</c:v>
                </c:pt>
                <c:pt idx="2">
                  <c:v>9.5</c:v>
                </c:pt>
                <c:pt idx="3">
                  <c:v>8.8000000000000007</c:v>
                </c:pt>
                <c:pt idx="4">
                  <c:v>9.5</c:v>
                </c:pt>
              </c:numCache>
            </c:numRef>
          </c:val>
          <c:extLst>
            <c:ext xmlns:c16="http://schemas.microsoft.com/office/drawing/2014/chart" uri="{C3380CC4-5D6E-409C-BE32-E72D297353CC}">
              <c16:uniqueId val="{00000000-D401-4BD3-961D-E1EE19FC8C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401-4BD3-961D-E1EE19FC8C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62.6</c:v>
                </c:pt>
                <c:pt idx="1">
                  <c:v>62.4</c:v>
                </c:pt>
                <c:pt idx="2">
                  <c:v>64</c:v>
                </c:pt>
                <c:pt idx="3">
                  <c:v>61.1</c:v>
                </c:pt>
                <c:pt idx="4">
                  <c:v>59</c:v>
                </c:pt>
              </c:numCache>
            </c:numRef>
          </c:val>
          <c:extLst>
            <c:ext xmlns:c16="http://schemas.microsoft.com/office/drawing/2014/chart" uri="{C3380CC4-5D6E-409C-BE32-E72D297353CC}">
              <c16:uniqueId val="{00000000-FA4D-487B-B1EC-AF877C9681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A4D-487B-B1EC-AF877C9681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53" zoomScaleNormal="100" zoomScaleSheetLayoutView="70" workbookViewId="0">
      <selection activeCell="JR60" sqref="JR60"/>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c r="NX2" s="134"/>
    </row>
    <row r="3" spans="1:388" ht="9.75" customHeight="1">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c r="NX3" s="134"/>
    </row>
    <row r="4" spans="1:388" ht="9.75" customHeight="1">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c r="NX4" s="13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5" t="str">
        <f>データ!H6</f>
        <v>長崎県雲仙・南島原保健組合（事業会計分）　公立小浜温泉病院</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136" t="s">
        <v>9</v>
      </c>
      <c r="NK7" s="137"/>
      <c r="NL7" s="137"/>
      <c r="NM7" s="137"/>
      <c r="NN7" s="137"/>
      <c r="NO7" s="137"/>
      <c r="NP7" s="137"/>
      <c r="NQ7" s="137"/>
      <c r="NR7" s="137"/>
      <c r="NS7" s="137"/>
      <c r="NT7" s="137"/>
      <c r="NU7" s="137"/>
      <c r="NV7" s="137"/>
      <c r="NW7" s="138"/>
      <c r="NX7" s="3"/>
    </row>
    <row r="8" spans="1:388" ht="18.75" customHeight="1">
      <c r="A8" s="2"/>
      <c r="B8" s="116" t="str">
        <f>データ!K6</f>
        <v>当然財務</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100床以上～200床未満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非設置</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06">
        <f>データ!Z6</f>
        <v>90</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f>データ!AA6</f>
        <v>60</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データ!AB6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32" t="s">
        <v>10</v>
      </c>
      <c r="NK8" s="133"/>
      <c r="NL8" s="126" t="s">
        <v>11</v>
      </c>
      <c r="NM8" s="126"/>
      <c r="NN8" s="126"/>
      <c r="NO8" s="126"/>
      <c r="NP8" s="126"/>
      <c r="NQ8" s="126"/>
      <c r="NR8" s="126"/>
      <c r="NS8" s="126"/>
      <c r="NT8" s="126"/>
      <c r="NU8" s="126"/>
      <c r="NV8" s="126"/>
      <c r="NW8" s="127"/>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8" t="s">
        <v>20</v>
      </c>
      <c r="NK9" s="129"/>
      <c r="NL9" s="130" t="s">
        <v>21</v>
      </c>
      <c r="NM9" s="130"/>
      <c r="NN9" s="130"/>
      <c r="NO9" s="130"/>
      <c r="NP9" s="130"/>
      <c r="NQ9" s="130"/>
      <c r="NR9" s="130"/>
      <c r="NS9" s="130"/>
      <c r="NT9" s="130"/>
      <c r="NU9" s="130"/>
      <c r="NV9" s="130"/>
      <c r="NW9" s="131"/>
      <c r="NX9" s="3"/>
    </row>
    <row r="10" spans="1:388" ht="18.75" customHeight="1">
      <c r="A10" s="2"/>
      <c r="B10" s="116" t="str">
        <f>データ!P6</f>
        <v>指定管理者(利用料金制)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06">
        <f>データ!Q6</f>
        <v>18</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6" t="str">
        <f>データ!R6</f>
        <v>対象</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輪</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06" t="str">
        <f>データ!AC6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データ!AD6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150</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24" t="s">
        <v>22</v>
      </c>
      <c r="NK10" s="125"/>
      <c r="NL10" s="119" t="s">
        <v>23</v>
      </c>
      <c r="NM10" s="119"/>
      <c r="NN10" s="119"/>
      <c r="NO10" s="119"/>
      <c r="NP10" s="119"/>
      <c r="NQ10" s="119"/>
      <c r="NR10" s="119"/>
      <c r="NS10" s="119"/>
      <c r="NT10" s="119"/>
      <c r="NU10" s="119"/>
      <c r="NV10" s="119"/>
      <c r="NW10" s="120"/>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FZ11" s="121" t="s">
        <v>28</v>
      </c>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3"/>
      <c r="ID11" s="121" t="s">
        <v>29</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30</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31</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8"/>
      <c r="NJ11" s="3"/>
      <c r="NK11" s="3"/>
      <c r="NL11" s="3"/>
      <c r="NM11" s="3"/>
      <c r="NN11" s="3"/>
      <c r="NO11" s="3"/>
      <c r="NP11" s="3"/>
      <c r="NQ11" s="3"/>
      <c r="NR11" s="3"/>
      <c r="NS11" s="3"/>
      <c r="NT11" s="3"/>
      <c r="NU11" s="3"/>
      <c r="NV11" s="3"/>
      <c r="NW11" s="3"/>
      <c r="NX11" s="3"/>
    </row>
    <row r="12" spans="1:388" ht="18.75" customHeight="1">
      <c r="A12" s="2"/>
      <c r="B12" s="106" t="str">
        <f>データ!U6</f>
        <v>-</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7798</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非該当</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FZ12" s="116" t="str">
        <f>データ!Y6</f>
        <v>７：１</v>
      </c>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8"/>
      <c r="ID12" s="106">
        <f>データ!AF6</f>
        <v>90</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f>データ!AG6</f>
        <v>60</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150</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8"/>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8"/>
      <c r="NJ13" s="9"/>
      <c r="NK13" s="9"/>
      <c r="NL13" s="9"/>
      <c r="NM13" s="9"/>
      <c r="NN13" s="9"/>
      <c r="NO13" s="9"/>
      <c r="NP13" s="9"/>
      <c r="NQ13" s="9"/>
      <c r="NR13" s="9"/>
      <c r="NS13" s="9"/>
      <c r="NT13" s="9"/>
      <c r="NU13" s="9"/>
      <c r="NV13" s="9"/>
      <c r="NW13" s="9"/>
      <c r="NX13" s="9"/>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8"/>
      <c r="NJ14" s="87" t="s">
        <v>34</v>
      </c>
      <c r="NK14" s="87"/>
      <c r="NL14" s="87"/>
      <c r="NM14" s="87"/>
      <c r="NN14" s="87"/>
      <c r="NO14" s="87"/>
      <c r="NP14" s="87"/>
      <c r="NQ14" s="87"/>
      <c r="NR14" s="87"/>
      <c r="NS14" s="87"/>
      <c r="NT14" s="87"/>
      <c r="NU14" s="87"/>
      <c r="NV14" s="87"/>
      <c r="NW14" s="87"/>
      <c r="NX14" s="8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0" t="s">
        <v>36</v>
      </c>
      <c r="NK16" s="111"/>
      <c r="NL16" s="111"/>
      <c r="NM16" s="111"/>
      <c r="NN16" s="112"/>
      <c r="NO16" s="110" t="s">
        <v>37</v>
      </c>
      <c r="NP16" s="111"/>
      <c r="NQ16" s="111"/>
      <c r="NR16" s="111"/>
      <c r="NS16" s="112"/>
      <c r="NT16" s="110" t="s">
        <v>38</v>
      </c>
      <c r="NU16" s="111"/>
      <c r="NV16" s="111"/>
      <c r="NW16" s="111"/>
      <c r="NX16" s="112"/>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3"/>
      <c r="NK17" s="114"/>
      <c r="NL17" s="114"/>
      <c r="NM17" s="114"/>
      <c r="NN17" s="115"/>
      <c r="NO17" s="113"/>
      <c r="NP17" s="114"/>
      <c r="NQ17" s="114"/>
      <c r="NR17" s="114"/>
      <c r="NS17" s="115"/>
      <c r="NT17" s="113"/>
      <c r="NU17" s="114"/>
      <c r="NV17" s="114"/>
      <c r="NW17" s="114"/>
      <c r="NX17" s="11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39</v>
      </c>
      <c r="NK18" s="99"/>
      <c r="NL18" s="99"/>
      <c r="NM18" s="102" t="s">
        <v>40</v>
      </c>
      <c r="NN18" s="103"/>
      <c r="NO18" s="98" t="s">
        <v>39</v>
      </c>
      <c r="NP18" s="99"/>
      <c r="NQ18" s="99"/>
      <c r="NR18" s="102" t="s">
        <v>40</v>
      </c>
      <c r="NS18" s="103"/>
      <c r="NT18" s="98" t="s">
        <v>62</v>
      </c>
      <c r="NU18" s="99"/>
      <c r="NV18" s="99"/>
      <c r="NW18" s="102" t="s">
        <v>40</v>
      </c>
      <c r="NX18" s="10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186</v>
      </c>
      <c r="NK22" s="96"/>
      <c r="NL22" s="96"/>
      <c r="NM22" s="96"/>
      <c r="NN22" s="96"/>
      <c r="NO22" s="96"/>
      <c r="NP22" s="96"/>
      <c r="NQ22" s="96"/>
      <c r="NR22" s="96"/>
      <c r="NS22" s="96"/>
      <c r="NT22" s="96"/>
      <c r="NU22" s="96"/>
      <c r="NV22" s="96"/>
      <c r="NW22" s="96"/>
      <c r="NX22" s="97"/>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55</v>
      </c>
    </row>
    <row r="32" spans="1:393" ht="13.5" customHeight="1">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89"/>
      <c r="NK32" s="90"/>
      <c r="NL32" s="90"/>
      <c r="NM32" s="90"/>
      <c r="NN32" s="90"/>
      <c r="NO32" s="90"/>
      <c r="NP32" s="90"/>
      <c r="NQ32" s="90"/>
      <c r="NR32" s="90"/>
      <c r="NS32" s="90"/>
      <c r="NT32" s="90"/>
      <c r="NU32" s="90"/>
      <c r="NV32" s="90"/>
      <c r="NW32" s="90"/>
      <c r="NX32" s="91"/>
      <c r="OC32" s="16" t="s">
        <v>56</v>
      </c>
    </row>
    <row r="33" spans="1:393" ht="13.5" customHeight="1">
      <c r="A33" s="2"/>
      <c r="B33" s="14"/>
      <c r="D33" s="2"/>
      <c r="E33" s="2"/>
      <c r="F33" s="2"/>
      <c r="G33" s="80" t="s">
        <v>57</v>
      </c>
      <c r="H33" s="80"/>
      <c r="I33" s="80"/>
      <c r="J33" s="80"/>
      <c r="K33" s="80"/>
      <c r="L33" s="80"/>
      <c r="M33" s="80"/>
      <c r="N33" s="80"/>
      <c r="O33" s="80"/>
      <c r="P33" s="69">
        <f>データ!AI7</f>
        <v>104.7</v>
      </c>
      <c r="Q33" s="70"/>
      <c r="R33" s="70"/>
      <c r="S33" s="70"/>
      <c r="T33" s="70"/>
      <c r="U33" s="70"/>
      <c r="V33" s="70"/>
      <c r="W33" s="70"/>
      <c r="X33" s="70"/>
      <c r="Y33" s="70"/>
      <c r="Z33" s="70"/>
      <c r="AA33" s="70"/>
      <c r="AB33" s="70"/>
      <c r="AC33" s="70"/>
      <c r="AD33" s="71"/>
      <c r="AE33" s="69">
        <f>データ!AJ7</f>
        <v>111.7</v>
      </c>
      <c r="AF33" s="70"/>
      <c r="AG33" s="70"/>
      <c r="AH33" s="70"/>
      <c r="AI33" s="70"/>
      <c r="AJ33" s="70"/>
      <c r="AK33" s="70"/>
      <c r="AL33" s="70"/>
      <c r="AM33" s="70"/>
      <c r="AN33" s="70"/>
      <c r="AO33" s="70"/>
      <c r="AP33" s="70"/>
      <c r="AQ33" s="70"/>
      <c r="AR33" s="70"/>
      <c r="AS33" s="71"/>
      <c r="AT33" s="69">
        <f>データ!AK7</f>
        <v>102.2</v>
      </c>
      <c r="AU33" s="70"/>
      <c r="AV33" s="70"/>
      <c r="AW33" s="70"/>
      <c r="AX33" s="70"/>
      <c r="AY33" s="70"/>
      <c r="AZ33" s="70"/>
      <c r="BA33" s="70"/>
      <c r="BB33" s="70"/>
      <c r="BC33" s="70"/>
      <c r="BD33" s="70"/>
      <c r="BE33" s="70"/>
      <c r="BF33" s="70"/>
      <c r="BG33" s="70"/>
      <c r="BH33" s="71"/>
      <c r="BI33" s="69">
        <f>データ!AL7</f>
        <v>104.9</v>
      </c>
      <c r="BJ33" s="70"/>
      <c r="BK33" s="70"/>
      <c r="BL33" s="70"/>
      <c r="BM33" s="70"/>
      <c r="BN33" s="70"/>
      <c r="BO33" s="70"/>
      <c r="BP33" s="70"/>
      <c r="BQ33" s="70"/>
      <c r="BR33" s="70"/>
      <c r="BS33" s="70"/>
      <c r="BT33" s="70"/>
      <c r="BU33" s="70"/>
      <c r="BV33" s="70"/>
      <c r="BW33" s="71"/>
      <c r="BX33" s="69">
        <f>データ!AM7</f>
        <v>108</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99.8</v>
      </c>
      <c r="DE33" s="70"/>
      <c r="DF33" s="70"/>
      <c r="DG33" s="70"/>
      <c r="DH33" s="70"/>
      <c r="DI33" s="70"/>
      <c r="DJ33" s="70"/>
      <c r="DK33" s="70"/>
      <c r="DL33" s="70"/>
      <c r="DM33" s="70"/>
      <c r="DN33" s="70"/>
      <c r="DO33" s="70"/>
      <c r="DP33" s="70"/>
      <c r="DQ33" s="70"/>
      <c r="DR33" s="71"/>
      <c r="DS33" s="69">
        <f>データ!AU7</f>
        <v>98.9</v>
      </c>
      <c r="DT33" s="70"/>
      <c r="DU33" s="70"/>
      <c r="DV33" s="70"/>
      <c r="DW33" s="70"/>
      <c r="DX33" s="70"/>
      <c r="DY33" s="70"/>
      <c r="DZ33" s="70"/>
      <c r="EA33" s="70"/>
      <c r="EB33" s="70"/>
      <c r="EC33" s="70"/>
      <c r="ED33" s="70"/>
      <c r="EE33" s="70"/>
      <c r="EF33" s="70"/>
      <c r="EG33" s="71"/>
      <c r="EH33" s="69">
        <f>データ!AV7</f>
        <v>87.2</v>
      </c>
      <c r="EI33" s="70"/>
      <c r="EJ33" s="70"/>
      <c r="EK33" s="70"/>
      <c r="EL33" s="70"/>
      <c r="EM33" s="70"/>
      <c r="EN33" s="70"/>
      <c r="EO33" s="70"/>
      <c r="EP33" s="70"/>
      <c r="EQ33" s="70"/>
      <c r="ER33" s="70"/>
      <c r="ES33" s="70"/>
      <c r="ET33" s="70"/>
      <c r="EU33" s="70"/>
      <c r="EV33" s="71"/>
      <c r="EW33" s="69">
        <f>データ!AW7</f>
        <v>88.1</v>
      </c>
      <c r="EX33" s="70"/>
      <c r="EY33" s="70"/>
      <c r="EZ33" s="70"/>
      <c r="FA33" s="70"/>
      <c r="FB33" s="70"/>
      <c r="FC33" s="70"/>
      <c r="FD33" s="70"/>
      <c r="FE33" s="70"/>
      <c r="FF33" s="70"/>
      <c r="FG33" s="70"/>
      <c r="FH33" s="70"/>
      <c r="FI33" s="70"/>
      <c r="FJ33" s="70"/>
      <c r="FK33" s="71"/>
      <c r="FL33" s="69">
        <f>データ!AX7</f>
        <v>87.2</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90.9</v>
      </c>
      <c r="KG33" s="70"/>
      <c r="KH33" s="70"/>
      <c r="KI33" s="70"/>
      <c r="KJ33" s="70"/>
      <c r="KK33" s="70"/>
      <c r="KL33" s="70"/>
      <c r="KM33" s="70"/>
      <c r="KN33" s="70"/>
      <c r="KO33" s="70"/>
      <c r="KP33" s="70"/>
      <c r="KQ33" s="70"/>
      <c r="KR33" s="70"/>
      <c r="KS33" s="70"/>
      <c r="KT33" s="71"/>
      <c r="KU33" s="69">
        <f>データ!BQ7</f>
        <v>89.2</v>
      </c>
      <c r="KV33" s="70"/>
      <c r="KW33" s="70"/>
      <c r="KX33" s="70"/>
      <c r="KY33" s="70"/>
      <c r="KZ33" s="70"/>
      <c r="LA33" s="70"/>
      <c r="LB33" s="70"/>
      <c r="LC33" s="70"/>
      <c r="LD33" s="70"/>
      <c r="LE33" s="70"/>
      <c r="LF33" s="70"/>
      <c r="LG33" s="70"/>
      <c r="LH33" s="70"/>
      <c r="LI33" s="71"/>
      <c r="LJ33" s="69">
        <f>データ!BR7</f>
        <v>91.5</v>
      </c>
      <c r="LK33" s="70"/>
      <c r="LL33" s="70"/>
      <c r="LM33" s="70"/>
      <c r="LN33" s="70"/>
      <c r="LO33" s="70"/>
      <c r="LP33" s="70"/>
      <c r="LQ33" s="70"/>
      <c r="LR33" s="70"/>
      <c r="LS33" s="70"/>
      <c r="LT33" s="70"/>
      <c r="LU33" s="70"/>
      <c r="LV33" s="70"/>
      <c r="LW33" s="70"/>
      <c r="LX33" s="71"/>
      <c r="LY33" s="69">
        <f>データ!BS7</f>
        <v>92</v>
      </c>
      <c r="LZ33" s="70"/>
      <c r="MA33" s="70"/>
      <c r="MB33" s="70"/>
      <c r="MC33" s="70"/>
      <c r="MD33" s="70"/>
      <c r="ME33" s="70"/>
      <c r="MF33" s="70"/>
      <c r="MG33" s="70"/>
      <c r="MH33" s="70"/>
      <c r="MI33" s="70"/>
      <c r="MJ33" s="70"/>
      <c r="MK33" s="70"/>
      <c r="ML33" s="70"/>
      <c r="MM33" s="71"/>
      <c r="MN33" s="69">
        <f>データ!BT7</f>
        <v>91</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58</v>
      </c>
    </row>
    <row r="34" spans="1:393" ht="13.5" customHeight="1">
      <c r="A34" s="2"/>
      <c r="B34" s="14"/>
      <c r="D34" s="2"/>
      <c r="E34" s="2"/>
      <c r="F34" s="2"/>
      <c r="G34" s="80" t="s">
        <v>59</v>
      </c>
      <c r="H34" s="80"/>
      <c r="I34" s="80"/>
      <c r="J34" s="80"/>
      <c r="K34" s="80"/>
      <c r="L34" s="80"/>
      <c r="M34" s="80"/>
      <c r="N34" s="80"/>
      <c r="O34" s="80"/>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184</v>
      </c>
      <c r="NK39" s="90"/>
      <c r="NL39" s="90"/>
      <c r="NM39" s="90"/>
      <c r="NN39" s="90"/>
      <c r="NO39" s="90"/>
      <c r="NP39" s="90"/>
      <c r="NQ39" s="90"/>
      <c r="NR39" s="90"/>
      <c r="NS39" s="90"/>
      <c r="NT39" s="90"/>
      <c r="NU39" s="90"/>
      <c r="NV39" s="90"/>
      <c r="NW39" s="90"/>
      <c r="NX39" s="9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89" t="s">
        <v>185</v>
      </c>
      <c r="NK54" s="90"/>
      <c r="NL54" s="90"/>
      <c r="NM54" s="90"/>
      <c r="NN54" s="90"/>
      <c r="NO54" s="90"/>
      <c r="NP54" s="90"/>
      <c r="NQ54" s="90"/>
      <c r="NR54" s="90"/>
      <c r="NS54" s="90"/>
      <c r="NT54" s="90"/>
      <c r="NU54" s="90"/>
      <c r="NV54" s="90"/>
      <c r="NW54" s="90"/>
      <c r="NX54" s="91"/>
      <c r="OC54" s="16" t="s">
        <v>83</v>
      </c>
    </row>
    <row r="55" spans="1:393" ht="13.5" customHeight="1">
      <c r="A55" s="2"/>
      <c r="B55" s="14"/>
      <c r="C55" s="2"/>
      <c r="D55" s="2"/>
      <c r="E55" s="2"/>
      <c r="F55" s="2"/>
      <c r="G55" s="80" t="s">
        <v>57</v>
      </c>
      <c r="H55" s="80"/>
      <c r="I55" s="80"/>
      <c r="J55" s="80"/>
      <c r="K55" s="80"/>
      <c r="L55" s="80"/>
      <c r="M55" s="80"/>
      <c r="N55" s="80"/>
      <c r="O55" s="80"/>
      <c r="P55" s="81">
        <f>データ!CA7</f>
        <v>37586</v>
      </c>
      <c r="Q55" s="82"/>
      <c r="R55" s="82"/>
      <c r="S55" s="82"/>
      <c r="T55" s="82"/>
      <c r="U55" s="82"/>
      <c r="V55" s="82"/>
      <c r="W55" s="82"/>
      <c r="X55" s="82"/>
      <c r="Y55" s="82"/>
      <c r="Z55" s="82"/>
      <c r="AA55" s="82"/>
      <c r="AB55" s="82"/>
      <c r="AC55" s="82"/>
      <c r="AD55" s="83"/>
      <c r="AE55" s="81">
        <f>データ!CB7</f>
        <v>38125</v>
      </c>
      <c r="AF55" s="82"/>
      <c r="AG55" s="82"/>
      <c r="AH55" s="82"/>
      <c r="AI55" s="82"/>
      <c r="AJ55" s="82"/>
      <c r="AK55" s="82"/>
      <c r="AL55" s="82"/>
      <c r="AM55" s="82"/>
      <c r="AN55" s="82"/>
      <c r="AO55" s="82"/>
      <c r="AP55" s="82"/>
      <c r="AQ55" s="82"/>
      <c r="AR55" s="82"/>
      <c r="AS55" s="83"/>
      <c r="AT55" s="81">
        <f>データ!CC7</f>
        <v>36775</v>
      </c>
      <c r="AU55" s="82"/>
      <c r="AV55" s="82"/>
      <c r="AW55" s="82"/>
      <c r="AX55" s="82"/>
      <c r="AY55" s="82"/>
      <c r="AZ55" s="82"/>
      <c r="BA55" s="82"/>
      <c r="BB55" s="82"/>
      <c r="BC55" s="82"/>
      <c r="BD55" s="82"/>
      <c r="BE55" s="82"/>
      <c r="BF55" s="82"/>
      <c r="BG55" s="82"/>
      <c r="BH55" s="83"/>
      <c r="BI55" s="81">
        <f>データ!CD7</f>
        <v>39565</v>
      </c>
      <c r="BJ55" s="82"/>
      <c r="BK55" s="82"/>
      <c r="BL55" s="82"/>
      <c r="BM55" s="82"/>
      <c r="BN55" s="82"/>
      <c r="BO55" s="82"/>
      <c r="BP55" s="82"/>
      <c r="BQ55" s="82"/>
      <c r="BR55" s="82"/>
      <c r="BS55" s="82"/>
      <c r="BT55" s="82"/>
      <c r="BU55" s="82"/>
      <c r="BV55" s="82"/>
      <c r="BW55" s="83"/>
      <c r="BX55" s="81">
        <f>データ!CE7</f>
        <v>40009</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7689</v>
      </c>
      <c r="DE55" s="82"/>
      <c r="DF55" s="82"/>
      <c r="DG55" s="82"/>
      <c r="DH55" s="82"/>
      <c r="DI55" s="82"/>
      <c r="DJ55" s="82"/>
      <c r="DK55" s="82"/>
      <c r="DL55" s="82"/>
      <c r="DM55" s="82"/>
      <c r="DN55" s="82"/>
      <c r="DO55" s="82"/>
      <c r="DP55" s="82"/>
      <c r="DQ55" s="82"/>
      <c r="DR55" s="83"/>
      <c r="DS55" s="81">
        <f>データ!CM7</f>
        <v>8089</v>
      </c>
      <c r="DT55" s="82"/>
      <c r="DU55" s="82"/>
      <c r="DV55" s="82"/>
      <c r="DW55" s="82"/>
      <c r="DX55" s="82"/>
      <c r="DY55" s="82"/>
      <c r="DZ55" s="82"/>
      <c r="EA55" s="82"/>
      <c r="EB55" s="82"/>
      <c r="EC55" s="82"/>
      <c r="ED55" s="82"/>
      <c r="EE55" s="82"/>
      <c r="EF55" s="82"/>
      <c r="EG55" s="83"/>
      <c r="EH55" s="81">
        <f>データ!CN7</f>
        <v>8283</v>
      </c>
      <c r="EI55" s="82"/>
      <c r="EJ55" s="82"/>
      <c r="EK55" s="82"/>
      <c r="EL55" s="82"/>
      <c r="EM55" s="82"/>
      <c r="EN55" s="82"/>
      <c r="EO55" s="82"/>
      <c r="EP55" s="82"/>
      <c r="EQ55" s="82"/>
      <c r="ER55" s="82"/>
      <c r="ES55" s="82"/>
      <c r="ET55" s="82"/>
      <c r="EU55" s="82"/>
      <c r="EV55" s="83"/>
      <c r="EW55" s="81">
        <f>データ!CO7</f>
        <v>10294</v>
      </c>
      <c r="EX55" s="82"/>
      <c r="EY55" s="82"/>
      <c r="EZ55" s="82"/>
      <c r="FA55" s="82"/>
      <c r="FB55" s="82"/>
      <c r="FC55" s="82"/>
      <c r="FD55" s="82"/>
      <c r="FE55" s="82"/>
      <c r="FF55" s="82"/>
      <c r="FG55" s="82"/>
      <c r="FH55" s="82"/>
      <c r="FI55" s="82"/>
      <c r="FJ55" s="82"/>
      <c r="FK55" s="83"/>
      <c r="FL55" s="81">
        <f>データ!CP7</f>
        <v>9987</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62.6</v>
      </c>
      <c r="GS55" s="70"/>
      <c r="GT55" s="70"/>
      <c r="GU55" s="70"/>
      <c r="GV55" s="70"/>
      <c r="GW55" s="70"/>
      <c r="GX55" s="70"/>
      <c r="GY55" s="70"/>
      <c r="GZ55" s="70"/>
      <c r="HA55" s="70"/>
      <c r="HB55" s="70"/>
      <c r="HC55" s="70"/>
      <c r="HD55" s="70"/>
      <c r="HE55" s="70"/>
      <c r="HF55" s="71"/>
      <c r="HG55" s="69">
        <f>データ!CX7</f>
        <v>62.4</v>
      </c>
      <c r="HH55" s="70"/>
      <c r="HI55" s="70"/>
      <c r="HJ55" s="70"/>
      <c r="HK55" s="70"/>
      <c r="HL55" s="70"/>
      <c r="HM55" s="70"/>
      <c r="HN55" s="70"/>
      <c r="HO55" s="70"/>
      <c r="HP55" s="70"/>
      <c r="HQ55" s="70"/>
      <c r="HR55" s="70"/>
      <c r="HS55" s="70"/>
      <c r="HT55" s="70"/>
      <c r="HU55" s="71"/>
      <c r="HV55" s="69">
        <f>データ!CY7</f>
        <v>64</v>
      </c>
      <c r="HW55" s="70"/>
      <c r="HX55" s="70"/>
      <c r="HY55" s="70"/>
      <c r="HZ55" s="70"/>
      <c r="IA55" s="70"/>
      <c r="IB55" s="70"/>
      <c r="IC55" s="70"/>
      <c r="ID55" s="70"/>
      <c r="IE55" s="70"/>
      <c r="IF55" s="70"/>
      <c r="IG55" s="70"/>
      <c r="IH55" s="70"/>
      <c r="II55" s="70"/>
      <c r="IJ55" s="71"/>
      <c r="IK55" s="69">
        <f>データ!CZ7</f>
        <v>61.1</v>
      </c>
      <c r="IL55" s="70"/>
      <c r="IM55" s="70"/>
      <c r="IN55" s="70"/>
      <c r="IO55" s="70"/>
      <c r="IP55" s="70"/>
      <c r="IQ55" s="70"/>
      <c r="IR55" s="70"/>
      <c r="IS55" s="70"/>
      <c r="IT55" s="70"/>
      <c r="IU55" s="70"/>
      <c r="IV55" s="70"/>
      <c r="IW55" s="70"/>
      <c r="IX55" s="70"/>
      <c r="IY55" s="71"/>
      <c r="IZ55" s="69">
        <f>データ!DA7</f>
        <v>59</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9.1</v>
      </c>
      <c r="KG55" s="70"/>
      <c r="KH55" s="70"/>
      <c r="KI55" s="70"/>
      <c r="KJ55" s="70"/>
      <c r="KK55" s="70"/>
      <c r="KL55" s="70"/>
      <c r="KM55" s="70"/>
      <c r="KN55" s="70"/>
      <c r="KO55" s="70"/>
      <c r="KP55" s="70"/>
      <c r="KQ55" s="70"/>
      <c r="KR55" s="70"/>
      <c r="KS55" s="70"/>
      <c r="KT55" s="71"/>
      <c r="KU55" s="69">
        <f>データ!DI7</f>
        <v>8.6999999999999993</v>
      </c>
      <c r="KV55" s="70"/>
      <c r="KW55" s="70"/>
      <c r="KX55" s="70"/>
      <c r="KY55" s="70"/>
      <c r="KZ55" s="70"/>
      <c r="LA55" s="70"/>
      <c r="LB55" s="70"/>
      <c r="LC55" s="70"/>
      <c r="LD55" s="70"/>
      <c r="LE55" s="70"/>
      <c r="LF55" s="70"/>
      <c r="LG55" s="70"/>
      <c r="LH55" s="70"/>
      <c r="LI55" s="71"/>
      <c r="LJ55" s="69">
        <f>データ!DJ7</f>
        <v>9.5</v>
      </c>
      <c r="LK55" s="70"/>
      <c r="LL55" s="70"/>
      <c r="LM55" s="70"/>
      <c r="LN55" s="70"/>
      <c r="LO55" s="70"/>
      <c r="LP55" s="70"/>
      <c r="LQ55" s="70"/>
      <c r="LR55" s="70"/>
      <c r="LS55" s="70"/>
      <c r="LT55" s="70"/>
      <c r="LU55" s="70"/>
      <c r="LV55" s="70"/>
      <c r="LW55" s="70"/>
      <c r="LX55" s="71"/>
      <c r="LY55" s="69">
        <f>データ!DK7</f>
        <v>8.8000000000000007</v>
      </c>
      <c r="LZ55" s="70"/>
      <c r="MA55" s="70"/>
      <c r="MB55" s="70"/>
      <c r="MC55" s="70"/>
      <c r="MD55" s="70"/>
      <c r="ME55" s="70"/>
      <c r="MF55" s="70"/>
      <c r="MG55" s="70"/>
      <c r="MH55" s="70"/>
      <c r="MI55" s="70"/>
      <c r="MJ55" s="70"/>
      <c r="MK55" s="70"/>
      <c r="ML55" s="70"/>
      <c r="MM55" s="71"/>
      <c r="MN55" s="69">
        <f>データ!DL7</f>
        <v>9.5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row>
    <row r="56" spans="1:393" ht="13.5" customHeight="1">
      <c r="A56" s="2"/>
      <c r="B56" s="14"/>
      <c r="C56" s="2"/>
      <c r="D56" s="2"/>
      <c r="E56" s="2"/>
      <c r="F56" s="2"/>
      <c r="G56" s="80" t="s">
        <v>59</v>
      </c>
      <c r="H56" s="80"/>
      <c r="I56" s="80"/>
      <c r="J56" s="80"/>
      <c r="K56" s="80"/>
      <c r="L56" s="80"/>
      <c r="M56" s="80"/>
      <c r="N56" s="80"/>
      <c r="O56" s="80"/>
      <c r="P56" s="81">
        <f>データ!CF7</f>
        <v>34136</v>
      </c>
      <c r="Q56" s="82"/>
      <c r="R56" s="82"/>
      <c r="S56" s="82"/>
      <c r="T56" s="82"/>
      <c r="U56" s="82"/>
      <c r="V56" s="82"/>
      <c r="W56" s="82"/>
      <c r="X56" s="82"/>
      <c r="Y56" s="82"/>
      <c r="Z56" s="82"/>
      <c r="AA56" s="82"/>
      <c r="AB56" s="82"/>
      <c r="AC56" s="82"/>
      <c r="AD56" s="83"/>
      <c r="AE56" s="81">
        <f>データ!CG7</f>
        <v>34924</v>
      </c>
      <c r="AF56" s="82"/>
      <c r="AG56" s="82"/>
      <c r="AH56" s="82"/>
      <c r="AI56" s="82"/>
      <c r="AJ56" s="82"/>
      <c r="AK56" s="82"/>
      <c r="AL56" s="82"/>
      <c r="AM56" s="82"/>
      <c r="AN56" s="82"/>
      <c r="AO56" s="82"/>
      <c r="AP56" s="82"/>
      <c r="AQ56" s="82"/>
      <c r="AR56" s="82"/>
      <c r="AS56" s="83"/>
      <c r="AT56" s="81">
        <f>データ!CH7</f>
        <v>35788</v>
      </c>
      <c r="AU56" s="82"/>
      <c r="AV56" s="82"/>
      <c r="AW56" s="82"/>
      <c r="AX56" s="82"/>
      <c r="AY56" s="82"/>
      <c r="AZ56" s="82"/>
      <c r="BA56" s="82"/>
      <c r="BB56" s="82"/>
      <c r="BC56" s="82"/>
      <c r="BD56" s="82"/>
      <c r="BE56" s="82"/>
      <c r="BF56" s="82"/>
      <c r="BG56" s="82"/>
      <c r="BH56" s="83"/>
      <c r="BI56" s="81">
        <f>データ!CI7</f>
        <v>37855</v>
      </c>
      <c r="BJ56" s="82"/>
      <c r="BK56" s="82"/>
      <c r="BL56" s="82"/>
      <c r="BM56" s="82"/>
      <c r="BN56" s="82"/>
      <c r="BO56" s="82"/>
      <c r="BP56" s="82"/>
      <c r="BQ56" s="82"/>
      <c r="BR56" s="82"/>
      <c r="BS56" s="82"/>
      <c r="BT56" s="82"/>
      <c r="BU56" s="82"/>
      <c r="BV56" s="82"/>
      <c r="BW56" s="83"/>
      <c r="BX56" s="81">
        <f>データ!CJ7</f>
        <v>39289</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10130</v>
      </c>
      <c r="DE56" s="82"/>
      <c r="DF56" s="82"/>
      <c r="DG56" s="82"/>
      <c r="DH56" s="82"/>
      <c r="DI56" s="82"/>
      <c r="DJ56" s="82"/>
      <c r="DK56" s="82"/>
      <c r="DL56" s="82"/>
      <c r="DM56" s="82"/>
      <c r="DN56" s="82"/>
      <c r="DO56" s="82"/>
      <c r="DP56" s="82"/>
      <c r="DQ56" s="82"/>
      <c r="DR56" s="83"/>
      <c r="DS56" s="81">
        <f>データ!CR7</f>
        <v>10244</v>
      </c>
      <c r="DT56" s="82"/>
      <c r="DU56" s="82"/>
      <c r="DV56" s="82"/>
      <c r="DW56" s="82"/>
      <c r="DX56" s="82"/>
      <c r="DY56" s="82"/>
      <c r="DZ56" s="82"/>
      <c r="EA56" s="82"/>
      <c r="EB56" s="82"/>
      <c r="EC56" s="82"/>
      <c r="ED56" s="82"/>
      <c r="EE56" s="82"/>
      <c r="EF56" s="82"/>
      <c r="EG56" s="83"/>
      <c r="EH56" s="81">
        <f>データ!CS7</f>
        <v>10602</v>
      </c>
      <c r="EI56" s="82"/>
      <c r="EJ56" s="82"/>
      <c r="EK56" s="82"/>
      <c r="EL56" s="82"/>
      <c r="EM56" s="82"/>
      <c r="EN56" s="82"/>
      <c r="EO56" s="82"/>
      <c r="EP56" s="82"/>
      <c r="EQ56" s="82"/>
      <c r="ER56" s="82"/>
      <c r="ES56" s="82"/>
      <c r="ET56" s="82"/>
      <c r="EU56" s="82"/>
      <c r="EV56" s="83"/>
      <c r="EW56" s="81">
        <f>データ!CT7</f>
        <v>11234</v>
      </c>
      <c r="EX56" s="82"/>
      <c r="EY56" s="82"/>
      <c r="EZ56" s="82"/>
      <c r="FA56" s="82"/>
      <c r="FB56" s="82"/>
      <c r="FC56" s="82"/>
      <c r="FD56" s="82"/>
      <c r="FE56" s="82"/>
      <c r="FF56" s="82"/>
      <c r="FG56" s="82"/>
      <c r="FH56" s="82"/>
      <c r="FI56" s="82"/>
      <c r="FJ56" s="82"/>
      <c r="FK56" s="83"/>
      <c r="FL56" s="81">
        <f>データ!CU7</f>
        <v>11512</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187</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I79" s="25"/>
      <c r="J79" s="65" t="s">
        <v>57</v>
      </c>
      <c r="K79" s="66"/>
      <c r="L79" s="66"/>
      <c r="M79" s="66"/>
      <c r="N79" s="66"/>
      <c r="O79" s="66"/>
      <c r="P79" s="66"/>
      <c r="Q79" s="66"/>
      <c r="R79" s="66"/>
      <c r="S79" s="66"/>
      <c r="T79" s="67"/>
      <c r="U79" s="64">
        <f>データ!DS7</f>
        <v>61.3</v>
      </c>
      <c r="V79" s="64"/>
      <c r="W79" s="64"/>
      <c r="X79" s="64"/>
      <c r="Y79" s="64"/>
      <c r="Z79" s="64"/>
      <c r="AA79" s="64"/>
      <c r="AB79" s="64"/>
      <c r="AC79" s="64"/>
      <c r="AD79" s="64"/>
      <c r="AE79" s="64"/>
      <c r="AF79" s="64"/>
      <c r="AG79" s="64"/>
      <c r="AH79" s="64"/>
      <c r="AI79" s="64"/>
      <c r="AJ79" s="64"/>
      <c r="AK79" s="64"/>
      <c r="AL79" s="64"/>
      <c r="AM79" s="64"/>
      <c r="AN79" s="64">
        <f>データ!DT7</f>
        <v>65.3</v>
      </c>
      <c r="AO79" s="64"/>
      <c r="AP79" s="64"/>
      <c r="AQ79" s="64"/>
      <c r="AR79" s="64"/>
      <c r="AS79" s="64"/>
      <c r="AT79" s="64"/>
      <c r="AU79" s="64"/>
      <c r="AV79" s="64"/>
      <c r="AW79" s="64"/>
      <c r="AX79" s="64"/>
      <c r="AY79" s="64"/>
      <c r="AZ79" s="64"/>
      <c r="BA79" s="64"/>
      <c r="BB79" s="64"/>
      <c r="BC79" s="64"/>
      <c r="BD79" s="64"/>
      <c r="BE79" s="64"/>
      <c r="BF79" s="64"/>
      <c r="BG79" s="64">
        <f>データ!DU7</f>
        <v>27.2</v>
      </c>
      <c r="BH79" s="64"/>
      <c r="BI79" s="64"/>
      <c r="BJ79" s="64"/>
      <c r="BK79" s="64"/>
      <c r="BL79" s="64"/>
      <c r="BM79" s="64"/>
      <c r="BN79" s="64"/>
      <c r="BO79" s="64"/>
      <c r="BP79" s="64"/>
      <c r="BQ79" s="64"/>
      <c r="BR79" s="64"/>
      <c r="BS79" s="64"/>
      <c r="BT79" s="64"/>
      <c r="BU79" s="64"/>
      <c r="BV79" s="64"/>
      <c r="BW79" s="64"/>
      <c r="BX79" s="64"/>
      <c r="BY79" s="64"/>
      <c r="BZ79" s="64">
        <f>データ!DV7</f>
        <v>30.3</v>
      </c>
      <c r="CA79" s="64"/>
      <c r="CB79" s="64"/>
      <c r="CC79" s="64"/>
      <c r="CD79" s="64"/>
      <c r="CE79" s="64"/>
      <c r="CF79" s="64"/>
      <c r="CG79" s="64"/>
      <c r="CH79" s="64"/>
      <c r="CI79" s="64"/>
      <c r="CJ79" s="64"/>
      <c r="CK79" s="64"/>
      <c r="CL79" s="64"/>
      <c r="CM79" s="64"/>
      <c r="CN79" s="64"/>
      <c r="CO79" s="64"/>
      <c r="CP79" s="64"/>
      <c r="CQ79" s="64"/>
      <c r="CR79" s="64"/>
      <c r="CS79" s="64">
        <f>データ!DW7</f>
        <v>28.7</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57.1</v>
      </c>
      <c r="EP79" s="64"/>
      <c r="EQ79" s="64"/>
      <c r="ER79" s="64"/>
      <c r="ES79" s="64"/>
      <c r="ET79" s="64"/>
      <c r="EU79" s="64"/>
      <c r="EV79" s="64"/>
      <c r="EW79" s="64"/>
      <c r="EX79" s="64"/>
      <c r="EY79" s="64"/>
      <c r="EZ79" s="64"/>
      <c r="FA79" s="64"/>
      <c r="FB79" s="64"/>
      <c r="FC79" s="64"/>
      <c r="FD79" s="64"/>
      <c r="FE79" s="64"/>
      <c r="FF79" s="64"/>
      <c r="FG79" s="64"/>
      <c r="FH79" s="64">
        <f>データ!EE7</f>
        <v>63.6</v>
      </c>
      <c r="FI79" s="64"/>
      <c r="FJ79" s="64"/>
      <c r="FK79" s="64"/>
      <c r="FL79" s="64"/>
      <c r="FM79" s="64"/>
      <c r="FN79" s="64"/>
      <c r="FO79" s="64"/>
      <c r="FP79" s="64"/>
      <c r="FQ79" s="64"/>
      <c r="FR79" s="64"/>
      <c r="FS79" s="64"/>
      <c r="FT79" s="64"/>
      <c r="FU79" s="64"/>
      <c r="FV79" s="64"/>
      <c r="FW79" s="64"/>
      <c r="FX79" s="64"/>
      <c r="FY79" s="64"/>
      <c r="FZ79" s="64"/>
      <c r="GA79" s="64">
        <f>データ!EF7</f>
        <v>48</v>
      </c>
      <c r="GB79" s="64"/>
      <c r="GC79" s="64"/>
      <c r="GD79" s="64"/>
      <c r="GE79" s="64"/>
      <c r="GF79" s="64"/>
      <c r="GG79" s="64"/>
      <c r="GH79" s="64"/>
      <c r="GI79" s="64"/>
      <c r="GJ79" s="64"/>
      <c r="GK79" s="64"/>
      <c r="GL79" s="64"/>
      <c r="GM79" s="64"/>
      <c r="GN79" s="64"/>
      <c r="GO79" s="64"/>
      <c r="GP79" s="64"/>
      <c r="GQ79" s="64"/>
      <c r="GR79" s="64"/>
      <c r="GS79" s="64"/>
      <c r="GT79" s="64">
        <f>データ!EG7</f>
        <v>55.3</v>
      </c>
      <c r="GU79" s="64"/>
      <c r="GV79" s="64"/>
      <c r="GW79" s="64"/>
      <c r="GX79" s="64"/>
      <c r="GY79" s="64"/>
      <c r="GZ79" s="64"/>
      <c r="HA79" s="64"/>
      <c r="HB79" s="64"/>
      <c r="HC79" s="64"/>
      <c r="HD79" s="64"/>
      <c r="HE79" s="64"/>
      <c r="HF79" s="64"/>
      <c r="HG79" s="64"/>
      <c r="HH79" s="64"/>
      <c r="HI79" s="64"/>
      <c r="HJ79" s="64"/>
      <c r="HK79" s="64"/>
      <c r="HL79" s="64"/>
      <c r="HM79" s="64">
        <f>データ!EH7</f>
        <v>62.8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16265173</v>
      </c>
      <c r="JK79" s="62"/>
      <c r="JL79" s="62"/>
      <c r="JM79" s="62"/>
      <c r="JN79" s="62"/>
      <c r="JO79" s="62"/>
      <c r="JP79" s="62"/>
      <c r="JQ79" s="62"/>
      <c r="JR79" s="62"/>
      <c r="JS79" s="62"/>
      <c r="JT79" s="62"/>
      <c r="JU79" s="62"/>
      <c r="JV79" s="62"/>
      <c r="JW79" s="62"/>
      <c r="JX79" s="62"/>
      <c r="JY79" s="62"/>
      <c r="JZ79" s="62"/>
      <c r="KA79" s="62"/>
      <c r="KB79" s="62"/>
      <c r="KC79" s="62">
        <f>データ!EP7</f>
        <v>16282080</v>
      </c>
      <c r="KD79" s="62"/>
      <c r="KE79" s="62"/>
      <c r="KF79" s="62"/>
      <c r="KG79" s="62"/>
      <c r="KH79" s="62"/>
      <c r="KI79" s="62"/>
      <c r="KJ79" s="62"/>
      <c r="KK79" s="62"/>
      <c r="KL79" s="62"/>
      <c r="KM79" s="62"/>
      <c r="KN79" s="62"/>
      <c r="KO79" s="62"/>
      <c r="KP79" s="62"/>
      <c r="KQ79" s="62"/>
      <c r="KR79" s="62"/>
      <c r="KS79" s="62"/>
      <c r="KT79" s="62"/>
      <c r="KU79" s="62"/>
      <c r="KV79" s="62">
        <f>データ!EQ7</f>
        <v>37679573</v>
      </c>
      <c r="KW79" s="62"/>
      <c r="KX79" s="62"/>
      <c r="KY79" s="62"/>
      <c r="KZ79" s="62"/>
      <c r="LA79" s="62"/>
      <c r="LB79" s="62"/>
      <c r="LC79" s="62"/>
      <c r="LD79" s="62"/>
      <c r="LE79" s="62"/>
      <c r="LF79" s="62"/>
      <c r="LG79" s="62"/>
      <c r="LH79" s="62"/>
      <c r="LI79" s="62"/>
      <c r="LJ79" s="62"/>
      <c r="LK79" s="62"/>
      <c r="LL79" s="62"/>
      <c r="LM79" s="62"/>
      <c r="LN79" s="62"/>
      <c r="LO79" s="62">
        <f>データ!ER7</f>
        <v>37519900</v>
      </c>
      <c r="LP79" s="62"/>
      <c r="LQ79" s="62"/>
      <c r="LR79" s="62"/>
      <c r="LS79" s="62"/>
      <c r="LT79" s="62"/>
      <c r="LU79" s="62"/>
      <c r="LV79" s="62"/>
      <c r="LW79" s="62"/>
      <c r="LX79" s="62"/>
      <c r="LY79" s="62"/>
      <c r="LZ79" s="62"/>
      <c r="MA79" s="62"/>
      <c r="MB79" s="62"/>
      <c r="MC79" s="62"/>
      <c r="MD79" s="62"/>
      <c r="ME79" s="62"/>
      <c r="MF79" s="62"/>
      <c r="MG79" s="62"/>
      <c r="MH79" s="62">
        <f>データ!ES7</f>
        <v>34586040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7Rg7K1agOHgPJmTexkP8qJ5/WI7igGCB3P1rc8HWDQycnJ0XHlIOALPmfmZ8GJKDC7RVVxFEoq2BtJWDxYmalw==" saltValue="fgnvJ9k97VfxvTsyw2bI4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0" t="s">
        <v>109</v>
      </c>
      <c r="AJ4" s="141"/>
      <c r="AK4" s="141"/>
      <c r="AL4" s="141"/>
      <c r="AM4" s="141"/>
      <c r="AN4" s="141"/>
      <c r="AO4" s="141"/>
      <c r="AP4" s="141"/>
      <c r="AQ4" s="141"/>
      <c r="AR4" s="141"/>
      <c r="AS4" s="142"/>
      <c r="AT4" s="143" t="s">
        <v>110</v>
      </c>
      <c r="AU4" s="139"/>
      <c r="AV4" s="139"/>
      <c r="AW4" s="139"/>
      <c r="AX4" s="139"/>
      <c r="AY4" s="139"/>
      <c r="AZ4" s="139"/>
      <c r="BA4" s="139"/>
      <c r="BB4" s="139"/>
      <c r="BC4" s="139"/>
      <c r="BD4" s="139"/>
      <c r="BE4" s="143" t="s">
        <v>111</v>
      </c>
      <c r="BF4" s="139"/>
      <c r="BG4" s="139"/>
      <c r="BH4" s="139"/>
      <c r="BI4" s="139"/>
      <c r="BJ4" s="139"/>
      <c r="BK4" s="139"/>
      <c r="BL4" s="139"/>
      <c r="BM4" s="139"/>
      <c r="BN4" s="139"/>
      <c r="BO4" s="139"/>
      <c r="BP4" s="140" t="s">
        <v>112</v>
      </c>
      <c r="BQ4" s="141"/>
      <c r="BR4" s="141"/>
      <c r="BS4" s="141"/>
      <c r="BT4" s="141"/>
      <c r="BU4" s="141"/>
      <c r="BV4" s="141"/>
      <c r="BW4" s="141"/>
      <c r="BX4" s="141"/>
      <c r="BY4" s="141"/>
      <c r="BZ4" s="142"/>
      <c r="CA4" s="139" t="s">
        <v>113</v>
      </c>
      <c r="CB4" s="139"/>
      <c r="CC4" s="139"/>
      <c r="CD4" s="139"/>
      <c r="CE4" s="139"/>
      <c r="CF4" s="139"/>
      <c r="CG4" s="139"/>
      <c r="CH4" s="139"/>
      <c r="CI4" s="139"/>
      <c r="CJ4" s="139"/>
      <c r="CK4" s="139"/>
      <c r="CL4" s="143" t="s">
        <v>114</v>
      </c>
      <c r="CM4" s="139"/>
      <c r="CN4" s="139"/>
      <c r="CO4" s="139"/>
      <c r="CP4" s="139"/>
      <c r="CQ4" s="139"/>
      <c r="CR4" s="139"/>
      <c r="CS4" s="139"/>
      <c r="CT4" s="139"/>
      <c r="CU4" s="139"/>
      <c r="CV4" s="139"/>
      <c r="CW4" s="139" t="s">
        <v>115</v>
      </c>
      <c r="CX4" s="139"/>
      <c r="CY4" s="139"/>
      <c r="CZ4" s="139"/>
      <c r="DA4" s="139"/>
      <c r="DB4" s="139"/>
      <c r="DC4" s="139"/>
      <c r="DD4" s="139"/>
      <c r="DE4" s="139"/>
      <c r="DF4" s="139"/>
      <c r="DG4" s="139"/>
      <c r="DH4" s="139" t="s">
        <v>116</v>
      </c>
      <c r="DI4" s="139"/>
      <c r="DJ4" s="139"/>
      <c r="DK4" s="139"/>
      <c r="DL4" s="139"/>
      <c r="DM4" s="139"/>
      <c r="DN4" s="139"/>
      <c r="DO4" s="139"/>
      <c r="DP4" s="139"/>
      <c r="DQ4" s="139"/>
      <c r="DR4" s="139"/>
      <c r="DS4" s="140" t="s">
        <v>117</v>
      </c>
      <c r="DT4" s="141"/>
      <c r="DU4" s="141"/>
      <c r="DV4" s="141"/>
      <c r="DW4" s="141"/>
      <c r="DX4" s="141"/>
      <c r="DY4" s="141"/>
      <c r="DZ4" s="141"/>
      <c r="EA4" s="141"/>
      <c r="EB4" s="141"/>
      <c r="EC4" s="142"/>
      <c r="ED4" s="139" t="s">
        <v>118</v>
      </c>
      <c r="EE4" s="139"/>
      <c r="EF4" s="139"/>
      <c r="EG4" s="139"/>
      <c r="EH4" s="139"/>
      <c r="EI4" s="139"/>
      <c r="EJ4" s="139"/>
      <c r="EK4" s="139"/>
      <c r="EL4" s="139"/>
      <c r="EM4" s="139"/>
      <c r="EN4" s="139"/>
      <c r="EO4" s="139" t="s">
        <v>119</v>
      </c>
      <c r="EP4" s="139"/>
      <c r="EQ4" s="139"/>
      <c r="ER4" s="139"/>
      <c r="ES4" s="139"/>
      <c r="ET4" s="139"/>
      <c r="EU4" s="139"/>
      <c r="EV4" s="139"/>
      <c r="EW4" s="139"/>
      <c r="EX4" s="139"/>
      <c r="EY4" s="139"/>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157</v>
      </c>
      <c r="AW5" s="47" t="s">
        <v>158</v>
      </c>
      <c r="AX5" s="47" t="s">
        <v>159</v>
      </c>
      <c r="AY5" s="47" t="s">
        <v>149</v>
      </c>
      <c r="AZ5" s="47" t="s">
        <v>150</v>
      </c>
      <c r="BA5" s="47" t="s">
        <v>151</v>
      </c>
      <c r="BB5" s="47" t="s">
        <v>152</v>
      </c>
      <c r="BC5" s="47" t="s">
        <v>153</v>
      </c>
      <c r="BD5" s="47" t="s">
        <v>154</v>
      </c>
      <c r="BE5" s="47" t="s">
        <v>155</v>
      </c>
      <c r="BF5" s="47" t="s">
        <v>145</v>
      </c>
      <c r="BG5" s="47" t="s">
        <v>157</v>
      </c>
      <c r="BH5" s="47" t="s">
        <v>158</v>
      </c>
      <c r="BI5" s="47" t="s">
        <v>159</v>
      </c>
      <c r="BJ5" s="47" t="s">
        <v>149</v>
      </c>
      <c r="BK5" s="47" t="s">
        <v>150</v>
      </c>
      <c r="BL5" s="47" t="s">
        <v>151</v>
      </c>
      <c r="BM5" s="47" t="s">
        <v>152</v>
      </c>
      <c r="BN5" s="47" t="s">
        <v>153</v>
      </c>
      <c r="BO5" s="47" t="s">
        <v>154</v>
      </c>
      <c r="BP5" s="47" t="s">
        <v>144</v>
      </c>
      <c r="BQ5" s="47" t="s">
        <v>145</v>
      </c>
      <c r="BR5" s="47" t="s">
        <v>146</v>
      </c>
      <c r="BS5" s="47" t="s">
        <v>147</v>
      </c>
      <c r="BT5" s="47" t="s">
        <v>159</v>
      </c>
      <c r="BU5" s="47" t="s">
        <v>149</v>
      </c>
      <c r="BV5" s="47" t="s">
        <v>150</v>
      </c>
      <c r="BW5" s="47" t="s">
        <v>151</v>
      </c>
      <c r="BX5" s="47" t="s">
        <v>152</v>
      </c>
      <c r="BY5" s="47" t="s">
        <v>153</v>
      </c>
      <c r="BZ5" s="47" t="s">
        <v>154</v>
      </c>
      <c r="CA5" s="47" t="s">
        <v>155</v>
      </c>
      <c r="CB5" s="47" t="s">
        <v>156</v>
      </c>
      <c r="CC5" s="47" t="s">
        <v>157</v>
      </c>
      <c r="CD5" s="47" t="s">
        <v>147</v>
      </c>
      <c r="CE5" s="47" t="s">
        <v>148</v>
      </c>
      <c r="CF5" s="47" t="s">
        <v>149</v>
      </c>
      <c r="CG5" s="47" t="s">
        <v>150</v>
      </c>
      <c r="CH5" s="47" t="s">
        <v>151</v>
      </c>
      <c r="CI5" s="47" t="s">
        <v>152</v>
      </c>
      <c r="CJ5" s="47" t="s">
        <v>153</v>
      </c>
      <c r="CK5" s="47" t="s">
        <v>154</v>
      </c>
      <c r="CL5" s="47" t="s">
        <v>144</v>
      </c>
      <c r="CM5" s="47" t="s">
        <v>145</v>
      </c>
      <c r="CN5" s="47" t="s">
        <v>157</v>
      </c>
      <c r="CO5" s="47" t="s">
        <v>147</v>
      </c>
      <c r="CP5" s="47" t="s">
        <v>148</v>
      </c>
      <c r="CQ5" s="47" t="s">
        <v>149</v>
      </c>
      <c r="CR5" s="47" t="s">
        <v>150</v>
      </c>
      <c r="CS5" s="47" t="s">
        <v>151</v>
      </c>
      <c r="CT5" s="47" t="s">
        <v>152</v>
      </c>
      <c r="CU5" s="47" t="s">
        <v>153</v>
      </c>
      <c r="CV5" s="47" t="s">
        <v>154</v>
      </c>
      <c r="CW5" s="47" t="s">
        <v>155</v>
      </c>
      <c r="CX5" s="47" t="s">
        <v>156</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160</v>
      </c>
      <c r="DL5" s="47" t="s">
        <v>159</v>
      </c>
      <c r="DM5" s="47" t="s">
        <v>149</v>
      </c>
      <c r="DN5" s="47" t="s">
        <v>150</v>
      </c>
      <c r="DO5" s="47" t="s">
        <v>151</v>
      </c>
      <c r="DP5" s="47" t="s">
        <v>152</v>
      </c>
      <c r="DQ5" s="47" t="s">
        <v>153</v>
      </c>
      <c r="DR5" s="47" t="s">
        <v>154</v>
      </c>
      <c r="DS5" s="47" t="s">
        <v>155</v>
      </c>
      <c r="DT5" s="47" t="s">
        <v>145</v>
      </c>
      <c r="DU5" s="47" t="s">
        <v>146</v>
      </c>
      <c r="DV5" s="47" t="s">
        <v>160</v>
      </c>
      <c r="DW5" s="47" t="s">
        <v>159</v>
      </c>
      <c r="DX5" s="47" t="s">
        <v>149</v>
      </c>
      <c r="DY5" s="47" t="s">
        <v>150</v>
      </c>
      <c r="DZ5" s="47" t="s">
        <v>151</v>
      </c>
      <c r="EA5" s="47" t="s">
        <v>152</v>
      </c>
      <c r="EB5" s="47" t="s">
        <v>153</v>
      </c>
      <c r="EC5" s="47" t="s">
        <v>154</v>
      </c>
      <c r="ED5" s="47" t="s">
        <v>144</v>
      </c>
      <c r="EE5" s="47" t="s">
        <v>145</v>
      </c>
      <c r="EF5" s="47" t="s">
        <v>157</v>
      </c>
      <c r="EG5" s="47" t="s">
        <v>147</v>
      </c>
      <c r="EH5" s="47" t="s">
        <v>161</v>
      </c>
      <c r="EI5" s="47" t="s">
        <v>149</v>
      </c>
      <c r="EJ5" s="47" t="s">
        <v>150</v>
      </c>
      <c r="EK5" s="47" t="s">
        <v>151</v>
      </c>
      <c r="EL5" s="47" t="s">
        <v>152</v>
      </c>
      <c r="EM5" s="47" t="s">
        <v>153</v>
      </c>
      <c r="EN5" s="47" t="s">
        <v>162</v>
      </c>
      <c r="EO5" s="47" t="s">
        <v>144</v>
      </c>
      <c r="EP5" s="47" t="s">
        <v>156</v>
      </c>
      <c r="EQ5" s="47" t="s">
        <v>157</v>
      </c>
      <c r="ER5" s="47" t="s">
        <v>158</v>
      </c>
      <c r="ES5" s="47" t="s">
        <v>161</v>
      </c>
      <c r="ET5" s="47" t="s">
        <v>149</v>
      </c>
      <c r="EU5" s="47" t="s">
        <v>150</v>
      </c>
      <c r="EV5" s="47" t="s">
        <v>151</v>
      </c>
      <c r="EW5" s="47" t="s">
        <v>152</v>
      </c>
      <c r="EX5" s="47" t="s">
        <v>153</v>
      </c>
      <c r="EY5" s="47" t="s">
        <v>154</v>
      </c>
    </row>
    <row r="6" spans="1:155" s="52" customFormat="1">
      <c r="A6" s="33" t="s">
        <v>163</v>
      </c>
      <c r="B6" s="48">
        <f>B8</f>
        <v>2021</v>
      </c>
      <c r="C6" s="48">
        <f t="shared" ref="C6:M6" si="2">C8</f>
        <v>428744</v>
      </c>
      <c r="D6" s="48">
        <f t="shared" si="2"/>
        <v>46</v>
      </c>
      <c r="E6" s="48">
        <f t="shared" si="2"/>
        <v>6</v>
      </c>
      <c r="F6" s="48">
        <f t="shared" si="2"/>
        <v>0</v>
      </c>
      <c r="G6" s="48">
        <f t="shared" si="2"/>
        <v>1</v>
      </c>
      <c r="H6" s="144" t="str">
        <f>IF(H8&lt;&gt;I8,H8,"")&amp;IF(I8&lt;&gt;J8,I8,"")&amp;"　"&amp;J8</f>
        <v>長崎県雲仙・南島原保健組合（事業会計分）　公立小浜温泉病院</v>
      </c>
      <c r="I6" s="145"/>
      <c r="J6" s="146"/>
      <c r="K6" s="48" t="str">
        <f t="shared" si="2"/>
        <v>当然財務</v>
      </c>
      <c r="L6" s="48" t="str">
        <f t="shared" si="2"/>
        <v>病院事業</v>
      </c>
      <c r="M6" s="48" t="str">
        <f t="shared" si="2"/>
        <v>一般病院</v>
      </c>
      <c r="N6" s="48" t="str">
        <f>N8</f>
        <v>100床以上～200床未満</v>
      </c>
      <c r="O6" s="48" t="str">
        <f>O8</f>
        <v>非設置</v>
      </c>
      <c r="P6" s="48" t="str">
        <f>P8</f>
        <v>指定管理者(利用料金制)</v>
      </c>
      <c r="Q6" s="49">
        <f t="shared" ref="Q6:AH6" si="3">Q8</f>
        <v>18</v>
      </c>
      <c r="R6" s="48" t="str">
        <f t="shared" si="3"/>
        <v>対象</v>
      </c>
      <c r="S6" s="48" t="str">
        <f t="shared" si="3"/>
        <v>ド</v>
      </c>
      <c r="T6" s="48" t="str">
        <f t="shared" si="3"/>
        <v>救 輪</v>
      </c>
      <c r="U6" s="49" t="str">
        <f>U8</f>
        <v>-</v>
      </c>
      <c r="V6" s="49">
        <f>V8</f>
        <v>7798</v>
      </c>
      <c r="W6" s="48" t="str">
        <f>W8</f>
        <v>非該当</v>
      </c>
      <c r="X6" s="48" t="str">
        <f t="shared" ref="X6" si="4">X8</f>
        <v>非該当</v>
      </c>
      <c r="Y6" s="48" t="str">
        <f t="shared" si="3"/>
        <v>７：１</v>
      </c>
      <c r="Z6" s="49">
        <f t="shared" si="3"/>
        <v>90</v>
      </c>
      <c r="AA6" s="49">
        <f t="shared" si="3"/>
        <v>60</v>
      </c>
      <c r="AB6" s="49" t="str">
        <f t="shared" si="3"/>
        <v>-</v>
      </c>
      <c r="AC6" s="49" t="str">
        <f t="shared" si="3"/>
        <v>-</v>
      </c>
      <c r="AD6" s="49" t="str">
        <f t="shared" si="3"/>
        <v>-</v>
      </c>
      <c r="AE6" s="49">
        <f t="shared" si="3"/>
        <v>150</v>
      </c>
      <c r="AF6" s="49">
        <f t="shared" si="3"/>
        <v>90</v>
      </c>
      <c r="AG6" s="49">
        <f t="shared" si="3"/>
        <v>60</v>
      </c>
      <c r="AH6" s="49">
        <f t="shared" si="3"/>
        <v>150</v>
      </c>
      <c r="AI6" s="50">
        <f>IF(AI8="-",NA(),AI8)</f>
        <v>104.7</v>
      </c>
      <c r="AJ6" s="50">
        <f t="shared" ref="AJ6:AR6" si="5">IF(AJ8="-",NA(),AJ8)</f>
        <v>111.7</v>
      </c>
      <c r="AK6" s="50">
        <f t="shared" si="5"/>
        <v>102.2</v>
      </c>
      <c r="AL6" s="50">
        <f t="shared" si="5"/>
        <v>104.9</v>
      </c>
      <c r="AM6" s="50">
        <f t="shared" si="5"/>
        <v>108</v>
      </c>
      <c r="AN6" s="50">
        <f t="shared" si="5"/>
        <v>96.6</v>
      </c>
      <c r="AO6" s="50">
        <f t="shared" si="5"/>
        <v>97.2</v>
      </c>
      <c r="AP6" s="50">
        <f t="shared" si="5"/>
        <v>96.9</v>
      </c>
      <c r="AQ6" s="50">
        <f t="shared" si="5"/>
        <v>100.6</v>
      </c>
      <c r="AR6" s="50">
        <f t="shared" si="5"/>
        <v>105.9</v>
      </c>
      <c r="AS6" s="50" t="str">
        <f>IF(AS8="-","【-】","【"&amp;SUBSTITUTE(TEXT(AS8,"#,##0.0"),"-","△")&amp;"】")</f>
        <v>【106.2】</v>
      </c>
      <c r="AT6" s="50">
        <f>IF(AT8="-",NA(),AT8)</f>
        <v>99.8</v>
      </c>
      <c r="AU6" s="50">
        <f t="shared" ref="AU6:BC6" si="6">IF(AU8="-",NA(),AU8)</f>
        <v>98.9</v>
      </c>
      <c r="AV6" s="50">
        <f t="shared" si="6"/>
        <v>87.2</v>
      </c>
      <c r="AW6" s="50">
        <f t="shared" si="6"/>
        <v>88.1</v>
      </c>
      <c r="AX6" s="50">
        <f t="shared" si="6"/>
        <v>87.2</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90.9</v>
      </c>
      <c r="BQ6" s="50">
        <f t="shared" ref="BQ6:BY6" si="8">IF(BQ8="-",NA(),BQ8)</f>
        <v>89.2</v>
      </c>
      <c r="BR6" s="50">
        <f t="shared" si="8"/>
        <v>91.5</v>
      </c>
      <c r="BS6" s="50">
        <f t="shared" si="8"/>
        <v>92</v>
      </c>
      <c r="BT6" s="50">
        <f t="shared" si="8"/>
        <v>91</v>
      </c>
      <c r="BU6" s="50">
        <f t="shared" si="8"/>
        <v>69.7</v>
      </c>
      <c r="BV6" s="50">
        <f t="shared" si="8"/>
        <v>70.099999999999994</v>
      </c>
      <c r="BW6" s="50">
        <f t="shared" si="8"/>
        <v>70.400000000000006</v>
      </c>
      <c r="BX6" s="50">
        <f t="shared" si="8"/>
        <v>65.8</v>
      </c>
      <c r="BY6" s="50">
        <f t="shared" si="8"/>
        <v>65</v>
      </c>
      <c r="BZ6" s="50" t="str">
        <f>IF(BZ8="-","【-】","【"&amp;SUBSTITUTE(TEXT(BZ8,"#,##0.0"),"-","△")&amp;"】")</f>
        <v>【67.1】</v>
      </c>
      <c r="CA6" s="51">
        <f>IF(CA8="-",NA(),CA8)</f>
        <v>37586</v>
      </c>
      <c r="CB6" s="51">
        <f t="shared" ref="CB6:CJ6" si="9">IF(CB8="-",NA(),CB8)</f>
        <v>38125</v>
      </c>
      <c r="CC6" s="51">
        <f t="shared" si="9"/>
        <v>36775</v>
      </c>
      <c r="CD6" s="51">
        <f t="shared" si="9"/>
        <v>39565</v>
      </c>
      <c r="CE6" s="51">
        <f t="shared" si="9"/>
        <v>40009</v>
      </c>
      <c r="CF6" s="51">
        <f t="shared" si="9"/>
        <v>34136</v>
      </c>
      <c r="CG6" s="51">
        <f t="shared" si="9"/>
        <v>34924</v>
      </c>
      <c r="CH6" s="51">
        <f t="shared" si="9"/>
        <v>35788</v>
      </c>
      <c r="CI6" s="51">
        <f t="shared" si="9"/>
        <v>37855</v>
      </c>
      <c r="CJ6" s="51">
        <f t="shared" si="9"/>
        <v>39289</v>
      </c>
      <c r="CK6" s="50" t="str">
        <f>IF(CK8="-","【-】","【"&amp;SUBSTITUTE(TEXT(CK8,"#,##0"),"-","△")&amp;"】")</f>
        <v>【59,287】</v>
      </c>
      <c r="CL6" s="51">
        <f>IF(CL8="-",NA(),CL8)</f>
        <v>7689</v>
      </c>
      <c r="CM6" s="51">
        <f t="shared" ref="CM6:CU6" si="10">IF(CM8="-",NA(),CM8)</f>
        <v>8089</v>
      </c>
      <c r="CN6" s="51">
        <f t="shared" si="10"/>
        <v>8283</v>
      </c>
      <c r="CO6" s="51">
        <f t="shared" si="10"/>
        <v>10294</v>
      </c>
      <c r="CP6" s="51">
        <f t="shared" si="10"/>
        <v>9987</v>
      </c>
      <c r="CQ6" s="51">
        <f t="shared" si="10"/>
        <v>10130</v>
      </c>
      <c r="CR6" s="51">
        <f t="shared" si="10"/>
        <v>10244</v>
      </c>
      <c r="CS6" s="51">
        <f t="shared" si="10"/>
        <v>10602</v>
      </c>
      <c r="CT6" s="51">
        <f t="shared" si="10"/>
        <v>11234</v>
      </c>
      <c r="CU6" s="51">
        <f t="shared" si="10"/>
        <v>11512</v>
      </c>
      <c r="CV6" s="50" t="str">
        <f>IF(CV8="-","【-】","【"&amp;SUBSTITUTE(TEXT(CV8,"#,##0"),"-","△")&amp;"】")</f>
        <v>【17,202】</v>
      </c>
      <c r="CW6" s="50">
        <f>IF(CW8="-",NA(),CW8)</f>
        <v>62.6</v>
      </c>
      <c r="CX6" s="50">
        <f t="shared" ref="CX6:DF6" si="11">IF(CX8="-",NA(),CX8)</f>
        <v>62.4</v>
      </c>
      <c r="CY6" s="50">
        <f t="shared" si="11"/>
        <v>64</v>
      </c>
      <c r="CZ6" s="50">
        <f t="shared" si="11"/>
        <v>61.1</v>
      </c>
      <c r="DA6" s="50">
        <f t="shared" si="11"/>
        <v>59</v>
      </c>
      <c r="DB6" s="50">
        <f t="shared" si="11"/>
        <v>63.4</v>
      </c>
      <c r="DC6" s="50">
        <f t="shared" si="11"/>
        <v>63.7</v>
      </c>
      <c r="DD6" s="50">
        <f t="shared" si="11"/>
        <v>63.3</v>
      </c>
      <c r="DE6" s="50">
        <f t="shared" si="11"/>
        <v>68.5</v>
      </c>
      <c r="DF6" s="50">
        <f t="shared" si="11"/>
        <v>67.099999999999994</v>
      </c>
      <c r="DG6" s="50" t="str">
        <f>IF(DG8="-","【-】","【"&amp;SUBSTITUTE(TEXT(DG8,"#,##0.0"),"-","△")&amp;"】")</f>
        <v>【56.4】</v>
      </c>
      <c r="DH6" s="50">
        <f>IF(DH8="-",NA(),DH8)</f>
        <v>9.1</v>
      </c>
      <c r="DI6" s="50">
        <f t="shared" ref="DI6:DQ6" si="12">IF(DI8="-",NA(),DI8)</f>
        <v>8.6999999999999993</v>
      </c>
      <c r="DJ6" s="50">
        <f t="shared" si="12"/>
        <v>9.5</v>
      </c>
      <c r="DK6" s="50">
        <f t="shared" si="12"/>
        <v>8.8000000000000007</v>
      </c>
      <c r="DL6" s="50">
        <f t="shared" si="12"/>
        <v>9.5</v>
      </c>
      <c r="DM6" s="50">
        <f t="shared" si="12"/>
        <v>18.3</v>
      </c>
      <c r="DN6" s="50">
        <f t="shared" si="12"/>
        <v>17.7</v>
      </c>
      <c r="DO6" s="50">
        <f t="shared" si="12"/>
        <v>17.5</v>
      </c>
      <c r="DP6" s="50">
        <f t="shared" si="12"/>
        <v>17.5</v>
      </c>
      <c r="DQ6" s="50">
        <f t="shared" si="12"/>
        <v>17.3</v>
      </c>
      <c r="DR6" s="50" t="str">
        <f>IF(DR8="-","【-】","【"&amp;SUBSTITUTE(TEXT(DR8,"#,##0.0"),"-","△")&amp;"】")</f>
        <v>【24.8】</v>
      </c>
      <c r="DS6" s="50">
        <f>IF(DS8="-",NA(),DS8)</f>
        <v>61.3</v>
      </c>
      <c r="DT6" s="50">
        <f t="shared" ref="DT6:EB6" si="13">IF(DT8="-",NA(),DT8)</f>
        <v>65.3</v>
      </c>
      <c r="DU6" s="50">
        <f t="shared" si="13"/>
        <v>27.2</v>
      </c>
      <c r="DV6" s="50">
        <f t="shared" si="13"/>
        <v>30.3</v>
      </c>
      <c r="DW6" s="50">
        <f t="shared" si="13"/>
        <v>28.7</v>
      </c>
      <c r="DX6" s="50">
        <f t="shared" si="13"/>
        <v>53.5</v>
      </c>
      <c r="DY6" s="50">
        <f t="shared" si="13"/>
        <v>54.1</v>
      </c>
      <c r="DZ6" s="50">
        <f t="shared" si="13"/>
        <v>54.6</v>
      </c>
      <c r="EA6" s="50">
        <f t="shared" si="13"/>
        <v>56.9</v>
      </c>
      <c r="EB6" s="50">
        <f t="shared" si="13"/>
        <v>58.1</v>
      </c>
      <c r="EC6" s="50" t="str">
        <f>IF(EC8="-","【-】","【"&amp;SUBSTITUTE(TEXT(EC8,"#,##0.0"),"-","△")&amp;"】")</f>
        <v>【56.0】</v>
      </c>
      <c r="ED6" s="50">
        <f>IF(ED8="-",NA(),ED8)</f>
        <v>57.1</v>
      </c>
      <c r="EE6" s="50">
        <f t="shared" ref="EE6:EM6" si="14">IF(EE8="-",NA(),EE8)</f>
        <v>63.6</v>
      </c>
      <c r="EF6" s="50">
        <f t="shared" si="14"/>
        <v>48</v>
      </c>
      <c r="EG6" s="50">
        <f t="shared" si="14"/>
        <v>55.3</v>
      </c>
      <c r="EH6" s="50">
        <f t="shared" si="14"/>
        <v>62.8</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16265173</v>
      </c>
      <c r="EP6" s="51">
        <f t="shared" ref="EP6:EX6" si="15">IF(EP8="-",NA(),EP8)</f>
        <v>16282080</v>
      </c>
      <c r="EQ6" s="51">
        <f t="shared" si="15"/>
        <v>37679573</v>
      </c>
      <c r="ER6" s="51">
        <f t="shared" si="15"/>
        <v>37519900</v>
      </c>
      <c r="ES6" s="51">
        <f t="shared" si="15"/>
        <v>34586040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164</v>
      </c>
      <c r="B7" s="48">
        <f t="shared" ref="B7:AH7" si="16">B8</f>
        <v>2021</v>
      </c>
      <c r="C7" s="48">
        <f t="shared" si="16"/>
        <v>428744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指定管理者(利用料金制)</v>
      </c>
      <c r="Q7" s="49">
        <f t="shared" si="16"/>
        <v>18</v>
      </c>
      <c r="R7" s="48" t="str">
        <f t="shared" si="16"/>
        <v>対象</v>
      </c>
      <c r="S7" s="48" t="str">
        <f t="shared" si="16"/>
        <v>ド</v>
      </c>
      <c r="T7" s="48" t="str">
        <f t="shared" si="16"/>
        <v>救 輪</v>
      </c>
      <c r="U7" s="49" t="str">
        <f>U8</f>
        <v>-</v>
      </c>
      <c r="V7" s="49">
        <f>V8</f>
        <v>7798</v>
      </c>
      <c r="W7" s="48" t="str">
        <f>W8</f>
        <v>非該当</v>
      </c>
      <c r="X7" s="48" t="str">
        <f t="shared" si="16"/>
        <v>非該当</v>
      </c>
      <c r="Y7" s="48" t="str">
        <f t="shared" si="16"/>
        <v>７：１</v>
      </c>
      <c r="Z7" s="49">
        <f t="shared" si="16"/>
        <v>90</v>
      </c>
      <c r="AA7" s="49">
        <f t="shared" si="16"/>
        <v>60</v>
      </c>
      <c r="AB7" s="49" t="str">
        <f t="shared" si="16"/>
        <v>-</v>
      </c>
      <c r="AC7" s="49" t="str">
        <f t="shared" si="16"/>
        <v>-</v>
      </c>
      <c r="AD7" s="49" t="str">
        <f t="shared" si="16"/>
        <v>-</v>
      </c>
      <c r="AE7" s="49">
        <f t="shared" si="16"/>
        <v>150</v>
      </c>
      <c r="AF7" s="49">
        <f t="shared" si="16"/>
        <v>90</v>
      </c>
      <c r="AG7" s="49">
        <f t="shared" si="16"/>
        <v>60</v>
      </c>
      <c r="AH7" s="49">
        <f t="shared" si="16"/>
        <v>150</v>
      </c>
      <c r="AI7" s="50">
        <f>AI8</f>
        <v>104.7</v>
      </c>
      <c r="AJ7" s="50">
        <f t="shared" ref="AJ7:AR7" si="17">AJ8</f>
        <v>111.7</v>
      </c>
      <c r="AK7" s="50">
        <f t="shared" si="17"/>
        <v>102.2</v>
      </c>
      <c r="AL7" s="50">
        <f t="shared" si="17"/>
        <v>104.9</v>
      </c>
      <c r="AM7" s="50">
        <f t="shared" si="17"/>
        <v>108</v>
      </c>
      <c r="AN7" s="50">
        <f t="shared" si="17"/>
        <v>96.6</v>
      </c>
      <c r="AO7" s="50">
        <f t="shared" si="17"/>
        <v>97.2</v>
      </c>
      <c r="AP7" s="50">
        <f t="shared" si="17"/>
        <v>96.9</v>
      </c>
      <c r="AQ7" s="50">
        <f t="shared" si="17"/>
        <v>100.6</v>
      </c>
      <c r="AR7" s="50">
        <f t="shared" si="17"/>
        <v>105.9</v>
      </c>
      <c r="AS7" s="50"/>
      <c r="AT7" s="50">
        <f>AT8</f>
        <v>99.8</v>
      </c>
      <c r="AU7" s="50">
        <f t="shared" ref="AU7:BC7" si="18">AU8</f>
        <v>98.9</v>
      </c>
      <c r="AV7" s="50">
        <f t="shared" si="18"/>
        <v>87.2</v>
      </c>
      <c r="AW7" s="50">
        <f t="shared" si="18"/>
        <v>88.1</v>
      </c>
      <c r="AX7" s="50">
        <f t="shared" si="18"/>
        <v>87.2</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90.9</v>
      </c>
      <c r="BQ7" s="50">
        <f t="shared" ref="BQ7:BY7" si="20">BQ8</f>
        <v>89.2</v>
      </c>
      <c r="BR7" s="50">
        <f t="shared" si="20"/>
        <v>91.5</v>
      </c>
      <c r="BS7" s="50">
        <f t="shared" si="20"/>
        <v>92</v>
      </c>
      <c r="BT7" s="50">
        <f t="shared" si="20"/>
        <v>91</v>
      </c>
      <c r="BU7" s="50">
        <f t="shared" si="20"/>
        <v>69.7</v>
      </c>
      <c r="BV7" s="50">
        <f t="shared" si="20"/>
        <v>70.099999999999994</v>
      </c>
      <c r="BW7" s="50">
        <f t="shared" si="20"/>
        <v>70.400000000000006</v>
      </c>
      <c r="BX7" s="50">
        <f t="shared" si="20"/>
        <v>65.8</v>
      </c>
      <c r="BY7" s="50">
        <f t="shared" si="20"/>
        <v>65</v>
      </c>
      <c r="BZ7" s="50"/>
      <c r="CA7" s="51">
        <f>CA8</f>
        <v>37586</v>
      </c>
      <c r="CB7" s="51">
        <f t="shared" ref="CB7:CJ7" si="21">CB8</f>
        <v>38125</v>
      </c>
      <c r="CC7" s="51">
        <f t="shared" si="21"/>
        <v>36775</v>
      </c>
      <c r="CD7" s="51">
        <f t="shared" si="21"/>
        <v>39565</v>
      </c>
      <c r="CE7" s="51">
        <f t="shared" si="21"/>
        <v>40009</v>
      </c>
      <c r="CF7" s="51">
        <f t="shared" si="21"/>
        <v>34136</v>
      </c>
      <c r="CG7" s="51">
        <f t="shared" si="21"/>
        <v>34924</v>
      </c>
      <c r="CH7" s="51">
        <f t="shared" si="21"/>
        <v>35788</v>
      </c>
      <c r="CI7" s="51">
        <f t="shared" si="21"/>
        <v>37855</v>
      </c>
      <c r="CJ7" s="51">
        <f t="shared" si="21"/>
        <v>39289</v>
      </c>
      <c r="CK7" s="50"/>
      <c r="CL7" s="51">
        <f>CL8</f>
        <v>7689</v>
      </c>
      <c r="CM7" s="51">
        <f t="shared" ref="CM7:CU7" si="22">CM8</f>
        <v>8089</v>
      </c>
      <c r="CN7" s="51">
        <f t="shared" si="22"/>
        <v>8283</v>
      </c>
      <c r="CO7" s="51">
        <f t="shared" si="22"/>
        <v>10294</v>
      </c>
      <c r="CP7" s="51">
        <f t="shared" si="22"/>
        <v>9987</v>
      </c>
      <c r="CQ7" s="51">
        <f t="shared" si="22"/>
        <v>10130</v>
      </c>
      <c r="CR7" s="51">
        <f t="shared" si="22"/>
        <v>10244</v>
      </c>
      <c r="CS7" s="51">
        <f t="shared" si="22"/>
        <v>10602</v>
      </c>
      <c r="CT7" s="51">
        <f t="shared" si="22"/>
        <v>11234</v>
      </c>
      <c r="CU7" s="51">
        <f t="shared" si="22"/>
        <v>11512</v>
      </c>
      <c r="CV7" s="50"/>
      <c r="CW7" s="50">
        <f>CW8</f>
        <v>62.6</v>
      </c>
      <c r="CX7" s="50">
        <f t="shared" ref="CX7:DF7" si="23">CX8</f>
        <v>62.4</v>
      </c>
      <c r="CY7" s="50">
        <f t="shared" si="23"/>
        <v>64</v>
      </c>
      <c r="CZ7" s="50">
        <f t="shared" si="23"/>
        <v>61.1</v>
      </c>
      <c r="DA7" s="50">
        <f t="shared" si="23"/>
        <v>59</v>
      </c>
      <c r="DB7" s="50">
        <f t="shared" si="23"/>
        <v>63.4</v>
      </c>
      <c r="DC7" s="50">
        <f t="shared" si="23"/>
        <v>63.7</v>
      </c>
      <c r="DD7" s="50">
        <f t="shared" si="23"/>
        <v>63.3</v>
      </c>
      <c r="DE7" s="50">
        <f t="shared" si="23"/>
        <v>68.5</v>
      </c>
      <c r="DF7" s="50">
        <f t="shared" si="23"/>
        <v>67.099999999999994</v>
      </c>
      <c r="DG7" s="50"/>
      <c r="DH7" s="50">
        <f>DH8</f>
        <v>9.1</v>
      </c>
      <c r="DI7" s="50">
        <f t="shared" ref="DI7:DQ7" si="24">DI8</f>
        <v>8.6999999999999993</v>
      </c>
      <c r="DJ7" s="50">
        <f t="shared" si="24"/>
        <v>9.5</v>
      </c>
      <c r="DK7" s="50">
        <f t="shared" si="24"/>
        <v>8.8000000000000007</v>
      </c>
      <c r="DL7" s="50">
        <f t="shared" si="24"/>
        <v>9.5</v>
      </c>
      <c r="DM7" s="50">
        <f t="shared" si="24"/>
        <v>18.3</v>
      </c>
      <c r="DN7" s="50">
        <f t="shared" si="24"/>
        <v>17.7</v>
      </c>
      <c r="DO7" s="50">
        <f t="shared" si="24"/>
        <v>17.5</v>
      </c>
      <c r="DP7" s="50">
        <f t="shared" si="24"/>
        <v>17.5</v>
      </c>
      <c r="DQ7" s="50">
        <f t="shared" si="24"/>
        <v>17.3</v>
      </c>
      <c r="DR7" s="50"/>
      <c r="DS7" s="50">
        <f>DS8</f>
        <v>61.3</v>
      </c>
      <c r="DT7" s="50">
        <f t="shared" ref="DT7:EB7" si="25">DT8</f>
        <v>65.3</v>
      </c>
      <c r="DU7" s="50">
        <f t="shared" si="25"/>
        <v>27.2</v>
      </c>
      <c r="DV7" s="50">
        <f t="shared" si="25"/>
        <v>30.3</v>
      </c>
      <c r="DW7" s="50">
        <f t="shared" si="25"/>
        <v>28.7</v>
      </c>
      <c r="DX7" s="50">
        <f t="shared" si="25"/>
        <v>53.5</v>
      </c>
      <c r="DY7" s="50">
        <f t="shared" si="25"/>
        <v>54.1</v>
      </c>
      <c r="DZ7" s="50">
        <f t="shared" si="25"/>
        <v>54.6</v>
      </c>
      <c r="EA7" s="50">
        <f t="shared" si="25"/>
        <v>56.9</v>
      </c>
      <c r="EB7" s="50">
        <f t="shared" si="25"/>
        <v>58.1</v>
      </c>
      <c r="EC7" s="50"/>
      <c r="ED7" s="50">
        <f>ED8</f>
        <v>57.1</v>
      </c>
      <c r="EE7" s="50">
        <f t="shared" ref="EE7:EM7" si="26">EE8</f>
        <v>63.6</v>
      </c>
      <c r="EF7" s="50">
        <f t="shared" si="26"/>
        <v>48</v>
      </c>
      <c r="EG7" s="50">
        <f t="shared" si="26"/>
        <v>55.3</v>
      </c>
      <c r="EH7" s="50">
        <f t="shared" si="26"/>
        <v>62.8</v>
      </c>
      <c r="EI7" s="50">
        <f t="shared" si="26"/>
        <v>71.3</v>
      </c>
      <c r="EJ7" s="50">
        <f t="shared" si="26"/>
        <v>71.400000000000006</v>
      </c>
      <c r="EK7" s="50">
        <f t="shared" si="26"/>
        <v>71.7</v>
      </c>
      <c r="EL7" s="50">
        <f t="shared" si="26"/>
        <v>72.900000000000006</v>
      </c>
      <c r="EM7" s="50">
        <f t="shared" si="26"/>
        <v>73.900000000000006</v>
      </c>
      <c r="EN7" s="50"/>
      <c r="EO7" s="51">
        <f>EO8</f>
        <v>16265173</v>
      </c>
      <c r="EP7" s="51">
        <f t="shared" ref="EP7:EX7" si="27">EP8</f>
        <v>16282080</v>
      </c>
      <c r="EQ7" s="51">
        <f t="shared" si="27"/>
        <v>37679573</v>
      </c>
      <c r="ER7" s="51">
        <f t="shared" si="27"/>
        <v>37519900</v>
      </c>
      <c r="ES7" s="51">
        <f t="shared" si="27"/>
        <v>34586040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428744</v>
      </c>
      <c r="D8" s="53">
        <v>46</v>
      </c>
      <c r="E8" s="53">
        <v>6</v>
      </c>
      <c r="F8" s="53">
        <v>0</v>
      </c>
      <c r="G8" s="53">
        <v>1</v>
      </c>
      <c r="H8" s="53" t="s">
        <v>165</v>
      </c>
      <c r="I8" s="53" t="s">
        <v>166</v>
      </c>
      <c r="J8" s="53" t="s">
        <v>167</v>
      </c>
      <c r="K8" s="53" t="s">
        <v>168</v>
      </c>
      <c r="L8" s="53" t="s">
        <v>169</v>
      </c>
      <c r="M8" s="53" t="s">
        <v>170</v>
      </c>
      <c r="N8" s="53" t="s">
        <v>171</v>
      </c>
      <c r="O8" s="53" t="s">
        <v>172</v>
      </c>
      <c r="P8" s="53" t="s">
        <v>173</v>
      </c>
      <c r="Q8" s="54">
        <v>18</v>
      </c>
      <c r="R8" s="53" t="s">
        <v>174</v>
      </c>
      <c r="S8" s="53" t="s">
        <v>175</v>
      </c>
      <c r="T8" s="53" t="s">
        <v>176</v>
      </c>
      <c r="U8" s="54" t="s">
        <v>39</v>
      </c>
      <c r="V8" s="54">
        <v>7798</v>
      </c>
      <c r="W8" s="53" t="s">
        <v>177</v>
      </c>
      <c r="X8" s="53" t="s">
        <v>177</v>
      </c>
      <c r="Y8" s="55" t="s">
        <v>178</v>
      </c>
      <c r="Z8" s="54">
        <v>90</v>
      </c>
      <c r="AA8" s="54">
        <v>60</v>
      </c>
      <c r="AB8" s="54" t="s">
        <v>39</v>
      </c>
      <c r="AC8" s="54" t="s">
        <v>39</v>
      </c>
      <c r="AD8" s="54" t="s">
        <v>39</v>
      </c>
      <c r="AE8" s="54">
        <v>150</v>
      </c>
      <c r="AF8" s="54">
        <v>90</v>
      </c>
      <c r="AG8" s="54">
        <v>60</v>
      </c>
      <c r="AH8" s="54">
        <v>150</v>
      </c>
      <c r="AI8" s="56">
        <v>104.7</v>
      </c>
      <c r="AJ8" s="56">
        <v>111.7</v>
      </c>
      <c r="AK8" s="56">
        <v>102.2</v>
      </c>
      <c r="AL8" s="56">
        <v>104.9</v>
      </c>
      <c r="AM8" s="56">
        <v>108</v>
      </c>
      <c r="AN8" s="56">
        <v>96.6</v>
      </c>
      <c r="AO8" s="56">
        <v>97.2</v>
      </c>
      <c r="AP8" s="56">
        <v>96.9</v>
      </c>
      <c r="AQ8" s="56">
        <v>100.6</v>
      </c>
      <c r="AR8" s="56">
        <v>105.9</v>
      </c>
      <c r="AS8" s="56">
        <v>106.2</v>
      </c>
      <c r="AT8" s="56">
        <v>99.8</v>
      </c>
      <c r="AU8" s="56">
        <v>98.9</v>
      </c>
      <c r="AV8" s="56">
        <v>87.2</v>
      </c>
      <c r="AW8" s="56">
        <v>88.1</v>
      </c>
      <c r="AX8" s="56">
        <v>87.2</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90.9</v>
      </c>
      <c r="BQ8" s="56">
        <v>89.2</v>
      </c>
      <c r="BR8" s="56">
        <v>91.5</v>
      </c>
      <c r="BS8" s="56">
        <v>92</v>
      </c>
      <c r="BT8" s="56">
        <v>91</v>
      </c>
      <c r="BU8" s="56">
        <v>69.7</v>
      </c>
      <c r="BV8" s="56">
        <v>70.099999999999994</v>
      </c>
      <c r="BW8" s="56">
        <v>70.400000000000006</v>
      </c>
      <c r="BX8" s="56">
        <v>65.8</v>
      </c>
      <c r="BY8" s="56">
        <v>65</v>
      </c>
      <c r="BZ8" s="56">
        <v>67.099999999999994</v>
      </c>
      <c r="CA8" s="57">
        <v>37586</v>
      </c>
      <c r="CB8" s="57">
        <v>38125</v>
      </c>
      <c r="CC8" s="57">
        <v>36775</v>
      </c>
      <c r="CD8" s="57">
        <v>39565</v>
      </c>
      <c r="CE8" s="57">
        <v>40009</v>
      </c>
      <c r="CF8" s="57">
        <v>34136</v>
      </c>
      <c r="CG8" s="57">
        <v>34924</v>
      </c>
      <c r="CH8" s="57">
        <v>35788</v>
      </c>
      <c r="CI8" s="57">
        <v>37855</v>
      </c>
      <c r="CJ8" s="57">
        <v>39289</v>
      </c>
      <c r="CK8" s="56">
        <v>59287</v>
      </c>
      <c r="CL8" s="57">
        <v>7689</v>
      </c>
      <c r="CM8" s="57">
        <v>8089</v>
      </c>
      <c r="CN8" s="57">
        <v>8283</v>
      </c>
      <c r="CO8" s="57">
        <v>10294</v>
      </c>
      <c r="CP8" s="57">
        <v>9987</v>
      </c>
      <c r="CQ8" s="57">
        <v>10130</v>
      </c>
      <c r="CR8" s="57">
        <v>10244</v>
      </c>
      <c r="CS8" s="57">
        <v>10602</v>
      </c>
      <c r="CT8" s="57">
        <v>11234</v>
      </c>
      <c r="CU8" s="57">
        <v>11512</v>
      </c>
      <c r="CV8" s="56">
        <v>17202</v>
      </c>
      <c r="CW8" s="57">
        <v>62.6</v>
      </c>
      <c r="CX8" s="57">
        <v>62.4</v>
      </c>
      <c r="CY8" s="57">
        <v>64</v>
      </c>
      <c r="CZ8" s="57">
        <v>61.1</v>
      </c>
      <c r="DA8" s="57">
        <v>59</v>
      </c>
      <c r="DB8" s="57">
        <v>63.4</v>
      </c>
      <c r="DC8" s="57">
        <v>63.7</v>
      </c>
      <c r="DD8" s="57">
        <v>63.3</v>
      </c>
      <c r="DE8" s="57">
        <v>68.5</v>
      </c>
      <c r="DF8" s="57">
        <v>67.099999999999994</v>
      </c>
      <c r="DG8" s="57">
        <v>56.4</v>
      </c>
      <c r="DH8" s="57">
        <v>9.1</v>
      </c>
      <c r="DI8" s="57">
        <v>8.6999999999999993</v>
      </c>
      <c r="DJ8" s="57">
        <v>9.5</v>
      </c>
      <c r="DK8" s="57">
        <v>8.8000000000000007</v>
      </c>
      <c r="DL8" s="57">
        <v>9.5</v>
      </c>
      <c r="DM8" s="57">
        <v>18.3</v>
      </c>
      <c r="DN8" s="57">
        <v>17.7</v>
      </c>
      <c r="DO8" s="57">
        <v>17.5</v>
      </c>
      <c r="DP8" s="57">
        <v>17.5</v>
      </c>
      <c r="DQ8" s="57">
        <v>17.3</v>
      </c>
      <c r="DR8" s="57">
        <v>24.8</v>
      </c>
      <c r="DS8" s="56">
        <v>61.3</v>
      </c>
      <c r="DT8" s="56">
        <v>65.3</v>
      </c>
      <c r="DU8" s="56">
        <v>27.2</v>
      </c>
      <c r="DV8" s="56">
        <v>30.3</v>
      </c>
      <c r="DW8" s="56">
        <v>28.7</v>
      </c>
      <c r="DX8" s="56">
        <v>53.5</v>
      </c>
      <c r="DY8" s="56">
        <v>54.1</v>
      </c>
      <c r="DZ8" s="56">
        <v>54.6</v>
      </c>
      <c r="EA8" s="56">
        <v>56.9</v>
      </c>
      <c r="EB8" s="56">
        <v>58.1</v>
      </c>
      <c r="EC8" s="56">
        <v>56</v>
      </c>
      <c r="ED8" s="56">
        <v>57.1</v>
      </c>
      <c r="EE8" s="56">
        <v>63.6</v>
      </c>
      <c r="EF8" s="56">
        <v>48</v>
      </c>
      <c r="EG8" s="56">
        <v>55.3</v>
      </c>
      <c r="EH8" s="56">
        <v>62.8</v>
      </c>
      <c r="EI8" s="56">
        <v>71.3</v>
      </c>
      <c r="EJ8" s="56">
        <v>71.400000000000006</v>
      </c>
      <c r="EK8" s="56">
        <v>71.7</v>
      </c>
      <c r="EL8" s="56">
        <v>72.900000000000006</v>
      </c>
      <c r="EM8" s="56">
        <v>73.900000000000006</v>
      </c>
      <c r="EN8" s="56">
        <v>70.7</v>
      </c>
      <c r="EO8" s="57">
        <v>16265173</v>
      </c>
      <c r="EP8" s="57">
        <v>16282080</v>
      </c>
      <c r="EQ8" s="57">
        <v>37679573</v>
      </c>
      <c r="ER8" s="57">
        <v>37519900</v>
      </c>
      <c r="ES8" s="57">
        <v>34586040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