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13\企画財政課\財政班\令和04年度\05_公営企業関係\02 照会\14公営企業に係る経営比較分析表（令和３年度決算）の分析等について\"/>
    </mc:Choice>
  </mc:AlternateContent>
  <workbookProtection workbookAlgorithmName="SHA-512" workbookHashValue="xYxetL3P8pDe2U8OCACFEOn2gqMVX1beIHs5g9JXzfpfnDDiQeRPzlWLFh15QG2nchQ1IGyExAPZVB6akWrWXA==" workbookSaltValue="5NYYacBHRH3wy1uf0y1i4g==" workbookSpinCount="100000" lockStructure="1"/>
  <bookViews>
    <workbookView xWindow="0" yWindow="0" windowWidth="19560" windowHeight="81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AA6" i="5"/>
  <c r="JW8" i="4" s="1"/>
  <c r="Z6" i="5"/>
  <c r="Y6" i="5"/>
  <c r="FZ12" i="4" s="1"/>
  <c r="X6" i="5"/>
  <c r="W6" i="5"/>
  <c r="CN12" i="4" s="1"/>
  <c r="V6" i="5"/>
  <c r="U6" i="5"/>
  <c r="B12" i="4" s="1"/>
  <c r="T6" i="5"/>
  <c r="S6" i="5"/>
  <c r="EG10" i="4" s="1"/>
  <c r="R6" i="5"/>
  <c r="Q6" i="5"/>
  <c r="P6" i="5"/>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AU12" i="4"/>
  <c r="JW10" i="4"/>
  <c r="ID10" i="4"/>
  <c r="FZ10" i="4"/>
  <c r="CN10" i="4"/>
  <c r="AU10" i="4"/>
  <c r="B10" i="4"/>
  <c r="LP8" i="4"/>
  <c r="ID8" i="4"/>
  <c r="FZ8" i="4"/>
  <c r="EG8" i="4"/>
  <c r="AU8" i="4"/>
  <c r="B8" i="4"/>
  <c r="MH78" i="4" l="1"/>
  <c r="IZ54" i="4"/>
  <c r="IZ32" i="4"/>
  <c r="FL32" i="4"/>
  <c r="BX32" i="4"/>
  <c r="CS78" i="4"/>
  <c r="MN54" i="4"/>
  <c r="MN32" i="4"/>
  <c r="HM78" i="4"/>
  <c r="FL54" i="4"/>
  <c r="BX54" i="4"/>
  <c r="C11" i="5"/>
  <c r="D11" i="5"/>
  <c r="E11" i="5"/>
  <c r="B11" i="5"/>
  <c r="FH78" i="4" l="1"/>
  <c r="DS54" i="4"/>
  <c r="DS32" i="4"/>
  <c r="AN78" i="4"/>
  <c r="KU54" i="4"/>
  <c r="AE32" i="4"/>
  <c r="KU32" i="4"/>
  <c r="KC78" i="4"/>
  <c r="HG54" i="4"/>
  <c r="HG32" i="4"/>
  <c r="AE54" i="4"/>
  <c r="JJ78" i="4"/>
  <c r="GR54" i="4"/>
  <c r="GR32" i="4"/>
  <c r="P54" i="4"/>
  <c r="DD54" i="4"/>
  <c r="U78" i="4"/>
  <c r="KF54" i="4"/>
  <c r="KF32" i="4"/>
  <c r="EO78" i="4"/>
  <c r="DD32" i="4"/>
  <c r="P32" i="4"/>
  <c r="LY54" i="4"/>
  <c r="LY32" i="4"/>
  <c r="LO78" i="4"/>
  <c r="IK54" i="4"/>
  <c r="EW32" i="4"/>
  <c r="GT78" i="4"/>
  <c r="EW54" i="4"/>
  <c r="BZ78" i="4"/>
  <c r="BI54" i="4"/>
  <c r="BI32" i="4"/>
  <c r="IK32" i="4"/>
  <c r="BG78" i="4"/>
  <c r="AT54" i="4"/>
  <c r="AT32" i="4"/>
  <c r="LJ32" i="4"/>
  <c r="KV78" i="4"/>
  <c r="HV54" i="4"/>
  <c r="GA78" i="4"/>
  <c r="EH54" i="4"/>
  <c r="EH32" i="4"/>
  <c r="LJ54" i="4"/>
  <c r="HV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<sst xmlns="http://schemas.openxmlformats.org/spreadsheetml/2006/main" count="325" uniqueCount="189">
  <si>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</si>
  <si>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</si>
  <si>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</si>
  <si>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</si>
  <si>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</si>
  <si>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</si>
  <si>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</si>
  <si>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</si>
  <si>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</si>
  <si>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</si>
  <si>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</si>
  <si>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</si>
  <si>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</si>
  <si>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</si>
  <si>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</si>
  <si>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</si>
  <si>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</si>
  <si>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</si>
  <si>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</si>
  <si>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</si>
  <si>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</si>
  <si>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</si>
  <si>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</si>
  <si>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</si>
  <si>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</si>
  <si>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</si>
  <si>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</si>
  <si>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</si>
  <si>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</si>
  <si>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</si>
  <si>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</si>
  <si>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</si>
  <si>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</si>
  <si>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</si>
  <si>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</si>
  <si>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</si>
  <si>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</si>
  <si>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</si>
  <si>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</si>
  <si>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</si>
  <si>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</si>
  <si>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</si>
  <si>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</si>
  <si>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</si>
  <si>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</si>
  <si>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</si>
  <si>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</si>
  <si>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</si>
  <si>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</si>
  <si>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</si>
  <si>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</si>
  <si>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</si>
  <si>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</si>
  <si>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</si>
  <si>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</si>
  <si>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</si>
  <si>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</si>
  <si>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</si>
  <si>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</si>
  <si>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</si>
  <si>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</si>
  <si>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</si>
  <si>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</si>
  <si>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</si>
  <si>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</si>
  <si>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</si>
  <si>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</si>
  <si>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</si>
  <si>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</si>
  <si>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</si>
  <si>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</si>
  <si>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</si>
  <si>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</si>
  <si>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</si>
  <si>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</si>
  <si>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</si>
  <si>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</si>
  <si>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</si>
  <si>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</si>
  <si>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</si>
  <si>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</si>
  <si>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</si>
  <si>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</si>
  <si>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</si>
  <si>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</si>
  <si>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</si>
  <si>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</si>
  <si>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</si>
  <si>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</si>
  <si>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</si>
  <si>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</si>
  <si>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</si>
  <si>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</si>
  <si>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</si>
  <si>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</si>
  <si>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</si>
  <si>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</si>
  <si>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</si>
  <si>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</si>
  <si>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</si>
  <si>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</si>
  <si>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</si>
  <si>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</si>
  <si>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</si>
  <si>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</si>
  <si>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</si>
  <si>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</si>
  <si>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</si>
  <si>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</si>
  <si>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</si>
  <si>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</si>
  <si>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</si>
  <si>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</si>
  <si>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</si>
  <si>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</si>
  <si>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</si>
  <si>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</si>
  <si>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</si>
  <si>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</si>
  <si>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</si>
  <si>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</si>
  <si>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</si>
  <si>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</si>
  <si>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</si>
  <si>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</si>
  <si>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</si>
  <si>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</si>
  <si>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</si>
  <si>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</si>
  <si>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</si>
  <si>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</si>
  <si>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</si>
  <si>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</si>
  <si>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</si>
  <si>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</si>
  <si>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</si>
  <si>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</si>
  <si>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</si>
  <si>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</si>
  <si>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</si>
  <si>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</si>
  <si>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</si>
  <si>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</si>
  <si>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</si>
  <si>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</si>
  <si>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</si>
  <si>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</si>
  <si>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</si>
  <si>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</si>
  <si>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</si>
  <si>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</si>
  <si>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</si>
  <si>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</si>
  <si>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</si>
  <si>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</si>
  <si>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</si>
  <si>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</si>
  <si>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</si>
  <si>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</si>
  <si>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</si>
  <si>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</si>
  <si>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</si>
  <si>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</si>
  <si>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</si>
  <si>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</si>
  <si>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</si>
  <si>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</si>
  <si>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</si>
  <si>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</si>
  <si>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</si>
  <si>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</si>
  <si>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</si>
  <si>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</si>
  <si>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50床以上～100床未満</t>
  </si>
  <si>
    <t>自治体職員</t>
  </si>
  <si>
    <t>直営</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</si>
  <si>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</si>
  <si>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</si>
  <si>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</si>
  <si>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</si>
  <si>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</si>
  <si>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</si>
  <si>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</si>
  <si>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</si>
  <si>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</si>
  <si>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平均近似値を下回っている。医療機器の更新等は計画的に実施できているが、今後。建物等の経過年数が25年以上経過していることから施設改修が課題となる。新改革プランや各種計画に基づいて計画的に大規模改修を進めていく必要がある。</t>
    <rPh sb="27" eb="29">
      <t>イリョウ</t>
    </rPh>
    <rPh sb="29" eb="31">
      <t>キキ</t>
    </rPh>
    <rPh sb="32" eb="34">
      <t>コウシン</t>
    </rPh>
    <rPh sb="34" eb="35">
      <t>ナド</t>
    </rPh>
    <rPh sb="36" eb="39">
      <t>ケイカクテキ</t>
    </rPh>
    <rPh sb="40" eb="42">
      <t>ジッシ</t>
    </rPh>
    <rPh sb="49" eb="51">
      <t>コンゴ</t>
    </rPh>
    <rPh sb="52" eb="54">
      <t>タテモノ</t>
    </rPh>
    <rPh sb="54" eb="55">
      <t>ナド</t>
    </rPh>
    <rPh sb="56" eb="58">
      <t>ケイカ</t>
    </rPh>
    <rPh sb="58" eb="60">
      <t>ネンスウ</t>
    </rPh>
    <rPh sb="63" eb="64">
      <t>ネン</t>
    </rPh>
    <rPh sb="64" eb="66">
      <t>イジョウ</t>
    </rPh>
    <rPh sb="66" eb="68">
      <t>ケイカ</t>
    </rPh>
    <rPh sb="76" eb="78">
      <t>シセツ</t>
    </rPh>
    <rPh sb="78" eb="80">
      <t>カイシュウ</t>
    </rPh>
    <rPh sb="81" eb="83">
      <t>カダイ</t>
    </rPh>
    <rPh sb="103" eb="106">
      <t>ケイカクテキ</t>
    </rPh>
    <phoneticPr fontId="5"/>
  </si>
  <si>
    <t>経常収支は、令和２年度・３年度は新型コロナウイルス感染症関連補助金により改善がみられたものの、これは一時的なものである。今後、策定した新改革プランの経営改善策を講じて、経営の健全化を図っていく必要がある。また、⑦職員給与費対医業収益率は、高い数値ではあるものの、計画的な医療体制を実現していく為に、喫緊の課題である医師確保をはじめ、医療従事者の人材確保にも併せて取り組んでいく必要がある。</t>
    <rPh sb="13" eb="15">
      <t>ネンド</t>
    </rPh>
    <rPh sb="96" eb="98">
      <t>ヒツヨウ</t>
    </rPh>
    <rPh sb="106" eb="108">
      <t>ショクイン</t>
    </rPh>
    <rPh sb="108" eb="111">
      <t>キュウヨヒ</t>
    </rPh>
    <rPh sb="111" eb="112">
      <t>タイ</t>
    </rPh>
    <rPh sb="112" eb="116">
      <t>イギョウシュウエキ</t>
    </rPh>
    <rPh sb="116" eb="117">
      <t>リツ</t>
    </rPh>
    <rPh sb="119" eb="120">
      <t>タカ</t>
    </rPh>
    <rPh sb="121" eb="123">
      <t>スウチ</t>
    </rPh>
    <rPh sb="131" eb="134">
      <t>ケイカクテキ</t>
    </rPh>
    <rPh sb="135" eb="139">
      <t>イリョウタイセイ</t>
    </rPh>
    <rPh sb="140" eb="142">
      <t>ジツゲン</t>
    </rPh>
    <rPh sb="146" eb="147">
      <t>タメ</t>
    </rPh>
    <rPh sb="149" eb="151">
      <t>キッキン</t>
    </rPh>
    <rPh sb="152" eb="154">
      <t>カダイ</t>
    </rPh>
    <rPh sb="157" eb="159">
      <t>イシ</t>
    </rPh>
    <rPh sb="159" eb="161">
      <t>カクホ</t>
    </rPh>
    <rPh sb="166" eb="171">
      <t>イリョウジュウジシャ</t>
    </rPh>
    <rPh sb="172" eb="174">
      <t>ジンザイ</t>
    </rPh>
    <rPh sb="174" eb="176">
      <t>カクホ</t>
    </rPh>
    <rPh sb="178" eb="179">
      <t>アワ</t>
    </rPh>
    <rPh sb="181" eb="182">
      <t>ト</t>
    </rPh>
    <rPh sb="183" eb="184">
      <t>ク</t>
    </rPh>
    <rPh sb="188" eb="190">
      <t>ヒツヨウ</t>
    </rPh>
    <phoneticPr fontId="5"/>
  </si>
  <si>
    <t>国民健康保険平戸市民病院は、平成８年に２つの市立病院（国保紐差病院、市立南部病院）を合併してできた、平戸島中南部地区唯一の医療機関である。救急医療や高度医療の提供を行うほか、国境を越えた地域医療支援機構と連携して、研修医の受入れを行っている。また、訪問看護ステーション、健診部門、通所リハビリテーション及び介護医療院を併設し、病院と機能的に医療・介護・福祉の連携を図ることで、市民により質の高い地域包括的医療サービスの提供を行っている。</t>
    <rPh sb="151" eb="152">
      <t>オヨ</t>
    </rPh>
    <rPh sb="153" eb="158">
      <t>カイゴイリョウイン</t>
    </rPh>
    <phoneticPr fontId="5"/>
  </si>
  <si>
    <t>①経常収支比率は平成29年度より100％を割り込んできているが、令和２年度・３年度は100％を超えた。これは新型コロナウイルス感染症関連補助金によるものが主な要因である。
②医業収支比率が84％で推移していたが、令和3年度は、80％まで減少し、④病床利用率も同様に減少している。コロナ患者受入により病床を一部空床とし、入院収益が下がったことが主な要因である。
⑤入院患者１人１日当たりの収益が平均よりも下回っているのは、主に近年の医師不足に要因があり、医師確保が喫緊の課題である。⑥外来患者１人１日当たり収益が類似病院平均値に近づいてきた。随時個々の患者に対する診療を見直していく。</t>
    <rPh sb="35" eb="37">
      <t>ネンド</t>
    </rPh>
    <rPh sb="77" eb="78">
      <t>オモ</t>
    </rPh>
    <rPh sb="79" eb="81">
      <t>ヨウイン</t>
    </rPh>
    <rPh sb="98" eb="100">
      <t>スイイ</t>
    </rPh>
    <rPh sb="106" eb="108">
      <t>レイワ</t>
    </rPh>
    <rPh sb="109" eb="111">
      <t>ネンド</t>
    </rPh>
    <rPh sb="118" eb="120">
      <t>ゲンショウ</t>
    </rPh>
    <rPh sb="123" eb="125">
      <t>ビョウショウ</t>
    </rPh>
    <rPh sb="125" eb="127">
      <t>リヨウ</t>
    </rPh>
    <rPh sb="127" eb="128">
      <t>リツ</t>
    </rPh>
    <rPh sb="129" eb="131">
      <t>ドウヨウ</t>
    </rPh>
    <rPh sb="132" eb="134">
      <t>ゲンショウ</t>
    </rPh>
    <rPh sb="142" eb="144">
      <t>カンジャ</t>
    </rPh>
    <rPh sb="144" eb="146">
      <t>ウケイレ</t>
    </rPh>
    <rPh sb="152" eb="154">
      <t>イチブ</t>
    </rPh>
    <rPh sb="226" eb="228">
      <t>イシ</t>
    </rPh>
    <rPh sb="228" eb="230">
      <t>カクホ</t>
    </rPh>
    <rPh sb="231" eb="233">
      <t>キッキン</t>
    </rPh>
    <rPh sb="234" eb="236">
      <t>カダイ</t>
    </rPh>
    <rPh sb="241" eb="243">
      <t>ガイライ</t>
    </rPh>
    <rPh sb="243" eb="245">
      <t>カンジャ</t>
    </rPh>
    <rPh sb="246" eb="247">
      <t>ニン</t>
    </rPh>
    <rPh sb="248" eb="249">
      <t>ニチ</t>
    </rPh>
    <rPh sb="249" eb="250">
      <t>ア</t>
    </rPh>
    <rPh sb="252" eb="254">
      <t>シュウエキ</t>
    </rPh>
    <rPh sb="270" eb="272">
      <t>ズイジ</t>
    </rPh>
    <rPh sb="272" eb="274">
      <t>ココ</t>
    </rPh>
    <rPh sb="275" eb="277">
      <t>カンジャ</t>
    </rPh>
    <rPh sb="278" eb="279">
      <t>タイ</t>
    </rPh>
    <rPh sb="281" eb="283">
      <t>シンリョウ</t>
    </rPh>
    <rPh sb="284" eb="286">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</si>
</sst>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86.6</c:v>
                </c:pt>
                <c:pt idx="1">
                  <c:v>82.6</c:v>
                </c:pt>
                <c:pt idx="2">
                  <c:v>86.1</c:v>
                </c:pt>
                <c:pt idx="3">
                  <c:v>80.7</c:v>
                </c:pt>
                <c:pt idx="4">
                  <c:v>68.2</c:v>
                </c:pt>
              </c:numCache>
            </c:numRef>
          </c:val>
          <c:extLst>
            <c:ext xmlns:c16="http://schemas.microsoft.com/office/drawing/2014/chart" uri="{C3380CC4-5D6E-409C-BE32-E72D297353CC}">
              <c16:uniqueId val="{00000000-D583-4D81-93C3-E432B529D9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D583-4D81-93C3-E432B529D9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8219</c:v>
                </c:pt>
                <c:pt idx="1">
                  <c:v>8218</c:v>
                </c:pt>
                <c:pt idx="2">
                  <c:v>8194</c:v>
                </c:pt>
                <c:pt idx="3">
                  <c:v>8721</c:v>
                </c:pt>
                <c:pt idx="4">
                  <c:v>9396</c:v>
                </c:pt>
              </c:numCache>
            </c:numRef>
          </c:val>
          <c:extLst>
            <c:ext xmlns:c16="http://schemas.microsoft.com/office/drawing/2014/chart" uri="{C3380CC4-5D6E-409C-BE32-E72D297353CC}">
              <c16:uniqueId val="{00000000-FC48-40A2-B69B-9A466F4025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FC48-40A2-B69B-9A466F4025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21913</c:v>
                </c:pt>
                <c:pt idx="1">
                  <c:v>22590</c:v>
                </c:pt>
                <c:pt idx="2">
                  <c:v>22286</c:v>
                </c:pt>
                <c:pt idx="3">
                  <c:v>24912</c:v>
                </c:pt>
                <c:pt idx="4">
                  <c:v>23715</c:v>
                </c:pt>
              </c:numCache>
            </c:numRef>
          </c:val>
          <c:extLst>
            <c:ext xmlns:c16="http://schemas.microsoft.com/office/drawing/2014/chart" uri="{C3380CC4-5D6E-409C-BE32-E72D297353CC}">
              <c16:uniqueId val="{00000000-0AFC-4288-A7F0-B03B9F724D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0AFC-4288-A7F0-B03B9F724D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5.4</c:v>
                </c:pt>
                <c:pt idx="1">
                  <c:v>4.0999999999999996</c:v>
                </c:pt>
                <c:pt idx="2">
                  <c:v>5</c:v>
                </c:pt>
                <c:pt idx="3">
                  <c:v>0</c:v>
                </c:pt>
                <c:pt idx="4">
                  <c:v>0</c:v>
                </c:pt>
              </c:numCache>
            </c:numRef>
          </c:val>
          <c:extLst>
            <c:ext xmlns:c16="http://schemas.microsoft.com/office/drawing/2014/chart" uri="{C3380CC4-5D6E-409C-BE32-E72D297353CC}">
              <c16:uniqueId val="{00000000-470D-4DE6-A030-EEEB523622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470D-4DE6-A030-EEEB523622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c:v>
                </c:pt>
                <c:pt idx="1">
                  <c:v>83</c:v>
                </c:pt>
                <c:pt idx="2">
                  <c:v>84.7</c:v>
                </c:pt>
                <c:pt idx="3">
                  <c:v>84.7</c:v>
                </c:pt>
                <c:pt idx="4">
                  <c:v>80.099999999999994</c:v>
                </c:pt>
              </c:numCache>
            </c:numRef>
          </c:val>
          <c:extLst>
            <c:ext xmlns:c16="http://schemas.microsoft.com/office/drawing/2014/chart" uri="{C3380CC4-5D6E-409C-BE32-E72D297353CC}">
              <c16:uniqueId val="{00000000-9E2D-4BA7-92B4-9ABAEAF16F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9E2D-4BA7-92B4-9ABAEAF16F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99.2</c:v>
                </c:pt>
                <c:pt idx="1">
                  <c:v>97.8</c:v>
                </c:pt>
                <c:pt idx="2">
                  <c:v>99.1</c:v>
                </c:pt>
                <c:pt idx="3">
                  <c:v>107.6</c:v>
                </c:pt>
                <c:pt idx="4">
                  <c:v>111.1</c:v>
                </c:pt>
              </c:numCache>
            </c:numRef>
          </c:val>
          <c:extLst>
            <c:ext xmlns:c16="http://schemas.microsoft.com/office/drawing/2014/chart" uri="{C3380CC4-5D6E-409C-BE32-E72D297353CC}">
              <c16:uniqueId val="{00000000-B50A-4192-8560-EC21F23331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B50A-4192-8560-EC21F23331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c:v>
                </c:pt>
                <c:pt idx="1">
                  <c:v>56.1</c:v>
                </c:pt>
                <c:pt idx="2">
                  <c:v>55.5</c:v>
                </c:pt>
                <c:pt idx="3">
                  <c:v>54.8</c:v>
                </c:pt>
                <c:pt idx="4">
                  <c:v>56.9</c:v>
                </c:pt>
              </c:numCache>
            </c:numRef>
          </c:val>
          <c:extLst>
            <c:ext xmlns:c16="http://schemas.microsoft.com/office/drawing/2014/chart" uri="{C3380CC4-5D6E-409C-BE32-E72D297353CC}">
              <c16:uniqueId val="{00000000-7327-4113-A97F-98A4265872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7327-4113-A97F-98A4265872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77.8</c:v>
                </c:pt>
                <c:pt idx="1">
                  <c:v>80.400000000000006</c:v>
                </c:pt>
                <c:pt idx="2">
                  <c:v>73.3</c:v>
                </c:pt>
                <c:pt idx="3">
                  <c:v>65.5</c:v>
                </c:pt>
                <c:pt idx="4">
                  <c:v>68.099999999999994</c:v>
                </c:pt>
              </c:numCache>
            </c:numRef>
          </c:val>
          <c:extLst>
            <c:ext xmlns:c16="http://schemas.microsoft.com/office/drawing/2014/chart" uri="{C3380CC4-5D6E-409C-BE32-E72D297353CC}">
              <c16:uniqueId val="{00000000-EE1C-4828-BF53-DF12C1C0C17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EE1C-4828-BF53-DF12C1C0C17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41649880</c:v>
                </c:pt>
                <c:pt idx="1">
                  <c:v>41499720</c:v>
                </c:pt>
                <c:pt idx="2">
                  <c:v>47616322</c:v>
                </c:pt>
                <c:pt idx="3">
                  <c:v>47118552</c:v>
                </c:pt>
                <c:pt idx="4">
                  <c:v>47734425</c:v>
                </c:pt>
              </c:numCache>
            </c:numRef>
          </c:val>
          <c:extLst>
            <c:ext xmlns:c16="http://schemas.microsoft.com/office/drawing/2014/chart" uri="{C3380CC4-5D6E-409C-BE32-E72D297353CC}">
              <c16:uniqueId val="{00000000-C5CF-4A99-AB77-C9B2C53AF4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C5CF-4A99-AB77-C9B2C53AF4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11.8</c:v>
                </c:pt>
                <c:pt idx="1">
                  <c:v>10.8</c:v>
                </c:pt>
                <c:pt idx="2">
                  <c:v>11</c:v>
                </c:pt>
                <c:pt idx="3">
                  <c:v>12.6</c:v>
                </c:pt>
                <c:pt idx="4">
                  <c:v>13.2</c:v>
                </c:pt>
              </c:numCache>
            </c:numRef>
          </c:val>
          <c:extLst>
            <c:ext xmlns:c16="http://schemas.microsoft.com/office/drawing/2014/chart" uri="{C3380CC4-5D6E-409C-BE32-E72D297353CC}">
              <c16:uniqueId val="{00000000-5AA4-471B-8742-523A6C3CC8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5AA4-471B-8742-523A6C3CC8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68.8</c:v>
                </c:pt>
                <c:pt idx="1">
                  <c:v>74.3</c:v>
                </c:pt>
                <c:pt idx="2">
                  <c:v>71.099999999999994</c:v>
                </c:pt>
                <c:pt idx="3">
                  <c:v>70.8</c:v>
                </c:pt>
                <c:pt idx="4">
                  <c:v>75.099999999999994</c:v>
                </c:pt>
              </c:numCache>
            </c:numRef>
          </c:val>
          <c:extLst>
            <c:ext xmlns:c16="http://schemas.microsoft.com/office/drawing/2014/chart" uri="{C3380CC4-5D6E-409C-BE32-E72D297353CC}">
              <c16:uniqueId val="{00000000-ECDF-4225-8660-054367B3DF5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ECDF-4225-8660-054367B3DF5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M28" zoomScale="70" zoomScaleNormal="7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1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長崎県平戸市　国民健康保険平戸市民病院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29</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87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29777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7703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29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97.8</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107.6</v>
      </c>
      <c r="BJ33" s="129"/>
      <c r="BK33" s="129"/>
      <c r="BL33" s="129"/>
      <c r="BM33" s="129"/>
      <c r="BN33" s="129"/>
      <c r="BO33" s="129"/>
      <c r="BP33" s="129"/>
      <c r="BQ33" s="129"/>
      <c r="BR33" s="129"/>
      <c r="BS33" s="129"/>
      <c r="BT33" s="129"/>
      <c r="BU33" s="129"/>
      <c r="BV33" s="129"/>
      <c r="BW33" s="130"/>
      <c r="BX33" s="128">
        <f>データ!AM7</f>
        <v>111.1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v>
      </c>
      <c r="DE33" s="129"/>
      <c r="DF33" s="129"/>
      <c r="DG33" s="129"/>
      <c r="DH33" s="129"/>
      <c r="DI33" s="129"/>
      <c r="DJ33" s="129"/>
      <c r="DK33" s="129"/>
      <c r="DL33" s="129"/>
      <c r="DM33" s="129"/>
      <c r="DN33" s="129"/>
      <c r="DO33" s="129"/>
      <c r="DP33" s="129"/>
      <c r="DQ33" s="129"/>
      <c r="DR33" s="130"/>
      <c r="DS33" s="128">
        <f>データ!AU7</f>
        <v>83</v>
      </c>
      <c r="DT33" s="129"/>
      <c r="DU33" s="129"/>
      <c r="DV33" s="129"/>
      <c r="DW33" s="129"/>
      <c r="DX33" s="129"/>
      <c r="DY33" s="129"/>
      <c r="DZ33" s="129"/>
      <c r="EA33" s="129"/>
      <c r="EB33" s="129"/>
      <c r="EC33" s="129"/>
      <c r="ED33" s="129"/>
      <c r="EE33" s="129"/>
      <c r="EF33" s="129"/>
      <c r="EG33" s="130"/>
      <c r="EH33" s="128">
        <f>データ!AV7</f>
        <v>84.7</v>
      </c>
      <c r="EI33" s="129"/>
      <c r="EJ33" s="129"/>
      <c r="EK33" s="129"/>
      <c r="EL33" s="129"/>
      <c r="EM33" s="129"/>
      <c r="EN33" s="129"/>
      <c r="EO33" s="129"/>
      <c r="EP33" s="129"/>
      <c r="EQ33" s="129"/>
      <c r="ER33" s="129"/>
      <c r="ES33" s="129"/>
      <c r="ET33" s="129"/>
      <c r="EU33" s="129"/>
      <c r="EV33" s="130"/>
      <c r="EW33" s="128">
        <f>データ!AW7</f>
        <v>84.7</v>
      </c>
      <c r="EX33" s="129"/>
      <c r="EY33" s="129"/>
      <c r="EZ33" s="129"/>
      <c r="FA33" s="129"/>
      <c r="FB33" s="129"/>
      <c r="FC33" s="129"/>
      <c r="FD33" s="129"/>
      <c r="FE33" s="129"/>
      <c r="FF33" s="129"/>
      <c r="FG33" s="129"/>
      <c r="FH33" s="129"/>
      <c r="FI33" s="129"/>
      <c r="FJ33" s="129"/>
      <c r="FK33" s="130"/>
      <c r="FL33" s="128">
        <f>データ!AX7</f>
        <v>80.099999999999994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5.4</v>
      </c>
      <c r="GS33" s="129"/>
      <c r="GT33" s="129"/>
      <c r="GU33" s="129"/>
      <c r="GV33" s="129"/>
      <c r="GW33" s="129"/>
      <c r="GX33" s="129"/>
      <c r="GY33" s="129"/>
      <c r="GZ33" s="129"/>
      <c r="HA33" s="129"/>
      <c r="HB33" s="129"/>
      <c r="HC33" s="129"/>
      <c r="HD33" s="129"/>
      <c r="HE33" s="129"/>
      <c r="HF33" s="130"/>
      <c r="HG33" s="128">
        <f>データ!BF7</f>
        <v>4.0999999999999996</v>
      </c>
      <c r="HH33" s="129"/>
      <c r="HI33" s="129"/>
      <c r="HJ33" s="129"/>
      <c r="HK33" s="129"/>
      <c r="HL33" s="129"/>
      <c r="HM33" s="129"/>
      <c r="HN33" s="129"/>
      <c r="HO33" s="129"/>
      <c r="HP33" s="129"/>
      <c r="HQ33" s="129"/>
      <c r="HR33" s="129"/>
      <c r="HS33" s="129"/>
      <c r="HT33" s="129"/>
      <c r="HU33" s="130"/>
      <c r="HV33" s="128">
        <f>データ!BG7</f>
        <v>5</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86.6</v>
      </c>
      <c r="KG33" s="129"/>
      <c r="KH33" s="129"/>
      <c r="KI33" s="129"/>
      <c r="KJ33" s="129"/>
      <c r="KK33" s="129"/>
      <c r="KL33" s="129"/>
      <c r="KM33" s="129"/>
      <c r="KN33" s="129"/>
      <c r="KO33" s="129"/>
      <c r="KP33" s="129"/>
      <c r="KQ33" s="129"/>
      <c r="KR33" s="129"/>
      <c r="KS33" s="129"/>
      <c r="KT33" s="130"/>
      <c r="KU33" s="128">
        <f>データ!BQ7</f>
        <v>82.6</v>
      </c>
      <c r="KV33" s="129"/>
      <c r="KW33" s="129"/>
      <c r="KX33" s="129"/>
      <c r="KY33" s="129"/>
      <c r="KZ33" s="129"/>
      <c r="LA33" s="129"/>
      <c r="LB33" s="129"/>
      <c r="LC33" s="129"/>
      <c r="LD33" s="129"/>
      <c r="LE33" s="129"/>
      <c r="LF33" s="129"/>
      <c r="LG33" s="129"/>
      <c r="LH33" s="129"/>
      <c r="LI33" s="130"/>
      <c r="LJ33" s="128">
        <f>データ!BR7</f>
        <v>86.1</v>
      </c>
      <c r="LK33" s="129"/>
      <c r="LL33" s="129"/>
      <c r="LM33" s="129"/>
      <c r="LN33" s="129"/>
      <c r="LO33" s="129"/>
      <c r="LP33" s="129"/>
      <c r="LQ33" s="129"/>
      <c r="LR33" s="129"/>
      <c r="LS33" s="129"/>
      <c r="LT33" s="129"/>
      <c r="LU33" s="129"/>
      <c r="LV33" s="129"/>
      <c r="LW33" s="129"/>
      <c r="LX33" s="130"/>
      <c r="LY33" s="128">
        <f>データ!BS7</f>
        <v>80.7</v>
      </c>
      <c r="LZ33" s="129"/>
      <c r="MA33" s="129"/>
      <c r="MB33" s="129"/>
      <c r="MC33" s="129"/>
      <c r="MD33" s="129"/>
      <c r="ME33" s="129"/>
      <c r="MF33" s="129"/>
      <c r="MG33" s="129"/>
      <c r="MH33" s="129"/>
      <c r="MI33" s="129"/>
      <c r="MJ33" s="129"/>
      <c r="MK33" s="129"/>
      <c r="ML33" s="129"/>
      <c r="MM33" s="130"/>
      <c r="MN33" s="128">
        <f>データ!BT7</f>
        <v>68.2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21913</v>
      </c>
      <c r="Q55" s="144"/>
      <c r="R55" s="144"/>
      <c r="S55" s="144"/>
      <c r="T55" s="144"/>
      <c r="U55" s="144"/>
      <c r="V55" s="144"/>
      <c r="W55" s="144"/>
      <c r="X55" s="144"/>
      <c r="Y55" s="144"/>
      <c r="Z55" s="144"/>
      <c r="AA55" s="144"/>
      <c r="AB55" s="144"/>
      <c r="AC55" s="144"/>
      <c r="AD55" s="145"/>
      <c r="AE55" s="143">
        <f>データ!CB7</f>
        <v>22590</v>
      </c>
      <c r="AF55" s="144"/>
      <c r="AG55" s="144"/>
      <c r="AH55" s="144"/>
      <c r="AI55" s="144"/>
      <c r="AJ55" s="144"/>
      <c r="AK55" s="144"/>
      <c r="AL55" s="144"/>
      <c r="AM55" s="144"/>
      <c r="AN55" s="144"/>
      <c r="AO55" s="144"/>
      <c r="AP55" s="144"/>
      <c r="AQ55" s="144"/>
      <c r="AR55" s="144"/>
      <c r="AS55" s="145"/>
      <c r="AT55" s="143">
        <f>データ!CC7</f>
        <v>22286</v>
      </c>
      <c r="AU55" s="144"/>
      <c r="AV55" s="144"/>
      <c r="AW55" s="144"/>
      <c r="AX55" s="144"/>
      <c r="AY55" s="144"/>
      <c r="AZ55" s="144"/>
      <c r="BA55" s="144"/>
      <c r="BB55" s="144"/>
      <c r="BC55" s="144"/>
      <c r="BD55" s="144"/>
      <c r="BE55" s="144"/>
      <c r="BF55" s="144"/>
      <c r="BG55" s="144"/>
      <c r="BH55" s="145"/>
      <c r="BI55" s="143">
        <f>データ!CD7</f>
        <v>24912</v>
      </c>
      <c r="BJ55" s="144"/>
      <c r="BK55" s="144"/>
      <c r="BL55" s="144"/>
      <c r="BM55" s="144"/>
      <c r="BN55" s="144"/>
      <c r="BO55" s="144"/>
      <c r="BP55" s="144"/>
      <c r="BQ55" s="144"/>
      <c r="BR55" s="144"/>
      <c r="BS55" s="144"/>
      <c r="BT55" s="144"/>
      <c r="BU55" s="144"/>
      <c r="BV55" s="144"/>
      <c r="BW55" s="145"/>
      <c r="BX55" s="143">
        <f>データ!CE7</f>
        <v>23715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8219</v>
      </c>
      <c r="DE55" s="144"/>
      <c r="DF55" s="144"/>
      <c r="DG55" s="144"/>
      <c r="DH55" s="144"/>
      <c r="DI55" s="144"/>
      <c r="DJ55" s="144"/>
      <c r="DK55" s="144"/>
      <c r="DL55" s="144"/>
      <c r="DM55" s="144"/>
      <c r="DN55" s="144"/>
      <c r="DO55" s="144"/>
      <c r="DP55" s="144"/>
      <c r="DQ55" s="144"/>
      <c r="DR55" s="145"/>
      <c r="DS55" s="143">
        <f>データ!CM7</f>
        <v>8218</v>
      </c>
      <c r="DT55" s="144"/>
      <c r="DU55" s="144"/>
      <c r="DV55" s="144"/>
      <c r="DW55" s="144"/>
      <c r="DX55" s="144"/>
      <c r="DY55" s="144"/>
      <c r="DZ55" s="144"/>
      <c r="EA55" s="144"/>
      <c r="EB55" s="144"/>
      <c r="EC55" s="144"/>
      <c r="ED55" s="144"/>
      <c r="EE55" s="144"/>
      <c r="EF55" s="144"/>
      <c r="EG55" s="145"/>
      <c r="EH55" s="143">
        <f>データ!CN7</f>
        <v>8194</v>
      </c>
      <c r="EI55" s="144"/>
      <c r="EJ55" s="144"/>
      <c r="EK55" s="144"/>
      <c r="EL55" s="144"/>
      <c r="EM55" s="144"/>
      <c r="EN55" s="144"/>
      <c r="EO55" s="144"/>
      <c r="EP55" s="144"/>
      <c r="EQ55" s="144"/>
      <c r="ER55" s="144"/>
      <c r="ES55" s="144"/>
      <c r="ET55" s="144"/>
      <c r="EU55" s="144"/>
      <c r="EV55" s="145"/>
      <c r="EW55" s="143">
        <f>データ!CO7</f>
        <v>8721</v>
      </c>
      <c r="EX55" s="144"/>
      <c r="EY55" s="144"/>
      <c r="EZ55" s="144"/>
      <c r="FA55" s="144"/>
      <c r="FB55" s="144"/>
      <c r="FC55" s="144"/>
      <c r="FD55" s="144"/>
      <c r="FE55" s="144"/>
      <c r="FF55" s="144"/>
      <c r="FG55" s="144"/>
      <c r="FH55" s="144"/>
      <c r="FI55" s="144"/>
      <c r="FJ55" s="144"/>
      <c r="FK55" s="145"/>
      <c r="FL55" s="143">
        <f>データ!CP7</f>
        <v>9396</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68.8</v>
      </c>
      <c r="GS55" s="129"/>
      <c r="GT55" s="129"/>
      <c r="GU55" s="129"/>
      <c r="GV55" s="129"/>
      <c r="GW55" s="129"/>
      <c r="GX55" s="129"/>
      <c r="GY55" s="129"/>
      <c r="GZ55" s="129"/>
      <c r="HA55" s="129"/>
      <c r="HB55" s="129"/>
      <c r="HC55" s="129"/>
      <c r="HD55" s="129"/>
      <c r="HE55" s="129"/>
      <c r="HF55" s="130"/>
      <c r="HG55" s="128">
        <f>データ!CX7</f>
        <v>74.3</v>
      </c>
      <c r="HH55" s="129"/>
      <c r="HI55" s="129"/>
      <c r="HJ55" s="129"/>
      <c r="HK55" s="129"/>
      <c r="HL55" s="129"/>
      <c r="HM55" s="129"/>
      <c r="HN55" s="129"/>
      <c r="HO55" s="129"/>
      <c r="HP55" s="129"/>
      <c r="HQ55" s="129"/>
      <c r="HR55" s="129"/>
      <c r="HS55" s="129"/>
      <c r="HT55" s="129"/>
      <c r="HU55" s="130"/>
      <c r="HV55" s="128">
        <f>データ!CY7</f>
        <v>71.099999999999994</v>
      </c>
      <c r="HW55" s="129"/>
      <c r="HX55" s="129"/>
      <c r="HY55" s="129"/>
      <c r="HZ55" s="129"/>
      <c r="IA55" s="129"/>
      <c r="IB55" s="129"/>
      <c r="IC55" s="129"/>
      <c r="ID55" s="129"/>
      <c r="IE55" s="129"/>
      <c r="IF55" s="129"/>
      <c r="IG55" s="129"/>
      <c r="IH55" s="129"/>
      <c r="II55" s="129"/>
      <c r="IJ55" s="130"/>
      <c r="IK55" s="128">
        <f>データ!CZ7</f>
        <v>70.8</v>
      </c>
      <c r="IL55" s="129"/>
      <c r="IM55" s="129"/>
      <c r="IN55" s="129"/>
      <c r="IO55" s="129"/>
      <c r="IP55" s="129"/>
      <c r="IQ55" s="129"/>
      <c r="IR55" s="129"/>
      <c r="IS55" s="129"/>
      <c r="IT55" s="129"/>
      <c r="IU55" s="129"/>
      <c r="IV55" s="129"/>
      <c r="IW55" s="129"/>
      <c r="IX55" s="129"/>
      <c r="IY55" s="130"/>
      <c r="IZ55" s="128">
        <f>データ!DA7</f>
        <v>75.099999999999994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11.8</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11</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13.2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54</v>
      </c>
      <c r="V79" s="147"/>
      <c r="W79" s="147"/>
      <c r="X79" s="147"/>
      <c r="Y79" s="147"/>
      <c r="Z79" s="147"/>
      <c r="AA79" s="147"/>
      <c r="AB79" s="147"/>
      <c r="AC79" s="147"/>
      <c r="AD79" s="147"/>
      <c r="AE79" s="147"/>
      <c r="AF79" s="147"/>
      <c r="AG79" s="147"/>
      <c r="AH79" s="147"/>
      <c r="AI79" s="147"/>
      <c r="AJ79" s="147"/>
      <c r="AK79" s="147"/>
      <c r="AL79" s="147"/>
      <c r="AM79" s="147"/>
      <c r="AN79" s="147">
        <f>データ!DT7</f>
        <v>56.1</v>
      </c>
      <c r="AO79" s="147"/>
      <c r="AP79" s="147"/>
      <c r="AQ79" s="147"/>
      <c r="AR79" s="147"/>
      <c r="AS79" s="147"/>
      <c r="AT79" s="147"/>
      <c r="AU79" s="147"/>
      <c r="AV79" s="147"/>
      <c r="AW79" s="147"/>
      <c r="AX79" s="147"/>
      <c r="AY79" s="147"/>
      <c r="AZ79" s="147"/>
      <c r="BA79" s="147"/>
      <c r="BB79" s="147"/>
      <c r="BC79" s="147"/>
      <c r="BD79" s="147"/>
      <c r="BE79" s="147"/>
      <c r="BF79" s="147"/>
      <c r="BG79" s="147">
        <f>データ!DU7</f>
        <v>55.5</v>
      </c>
      <c r="BH79" s="147"/>
      <c r="BI79" s="147"/>
      <c r="BJ79" s="147"/>
      <c r="BK79" s="147"/>
      <c r="BL79" s="147"/>
      <c r="BM79" s="147"/>
      <c r="BN79" s="147"/>
      <c r="BO79" s="147"/>
      <c r="BP79" s="147"/>
      <c r="BQ79" s="147"/>
      <c r="BR79" s="147"/>
      <c r="BS79" s="147"/>
      <c r="BT79" s="147"/>
      <c r="BU79" s="147"/>
      <c r="BV79" s="147"/>
      <c r="BW79" s="147"/>
      <c r="BX79" s="147"/>
      <c r="BY79" s="147"/>
      <c r="BZ79" s="147">
        <f>データ!DV7</f>
        <v>54.8</v>
      </c>
      <c r="CA79" s="147"/>
      <c r="CB79" s="147"/>
      <c r="CC79" s="147"/>
      <c r="CD79" s="147"/>
      <c r="CE79" s="147"/>
      <c r="CF79" s="147"/>
      <c r="CG79" s="147"/>
      <c r="CH79" s="147"/>
      <c r="CI79" s="147"/>
      <c r="CJ79" s="147"/>
      <c r="CK79" s="147"/>
      <c r="CL79" s="147"/>
      <c r="CM79" s="147"/>
      <c r="CN79" s="147"/>
      <c r="CO79" s="147"/>
      <c r="CP79" s="147"/>
      <c r="CQ79" s="147"/>
      <c r="CR79" s="147"/>
      <c r="CS79" s="147">
        <f>データ!DW7</f>
        <v>56.9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77.8</v>
      </c>
      <c r="EP79" s="147"/>
      <c r="EQ79" s="147"/>
      <c r="ER79" s="147"/>
      <c r="ES79" s="147"/>
      <c r="ET79" s="147"/>
      <c r="EU79" s="147"/>
      <c r="EV79" s="147"/>
      <c r="EW79" s="147"/>
      <c r="EX79" s="147"/>
      <c r="EY79" s="147"/>
      <c r="EZ79" s="147"/>
      <c r="FA79" s="147"/>
      <c r="FB79" s="147"/>
      <c r="FC79" s="147"/>
      <c r="FD79" s="147"/>
      <c r="FE79" s="147"/>
      <c r="FF79" s="147"/>
      <c r="FG79" s="147"/>
      <c r="FH79" s="147">
        <f>データ!EE7</f>
        <v>80.400000000000006</v>
      </c>
      <c r="FI79" s="147"/>
      <c r="FJ79" s="147"/>
      <c r="FK79" s="147"/>
      <c r="FL79" s="147"/>
      <c r="FM79" s="147"/>
      <c r="FN79" s="147"/>
      <c r="FO79" s="147"/>
      <c r="FP79" s="147"/>
      <c r="FQ79" s="147"/>
      <c r="FR79" s="147"/>
      <c r="FS79" s="147"/>
      <c r="FT79" s="147"/>
      <c r="FU79" s="147"/>
      <c r="FV79" s="147"/>
      <c r="FW79" s="147"/>
      <c r="FX79" s="147"/>
      <c r="FY79" s="147"/>
      <c r="FZ79" s="147"/>
      <c r="GA79" s="147">
        <f>データ!EF7</f>
        <v>73.3</v>
      </c>
      <c r="GB79" s="147"/>
      <c r="GC79" s="147"/>
      <c r="GD79" s="147"/>
      <c r="GE79" s="147"/>
      <c r="GF79" s="147"/>
      <c r="GG79" s="147"/>
      <c r="GH79" s="147"/>
      <c r="GI79" s="147"/>
      <c r="GJ79" s="147"/>
      <c r="GK79" s="147"/>
      <c r="GL79" s="147"/>
      <c r="GM79" s="147"/>
      <c r="GN79" s="147"/>
      <c r="GO79" s="147"/>
      <c r="GP79" s="147"/>
      <c r="GQ79" s="147"/>
      <c r="GR79" s="147"/>
      <c r="GS79" s="147"/>
      <c r="GT79" s="147">
        <f>データ!EG7</f>
        <v>65.5</v>
      </c>
      <c r="GU79" s="147"/>
      <c r="GV79" s="147"/>
      <c r="GW79" s="147"/>
      <c r="GX79" s="147"/>
      <c r="GY79" s="147"/>
      <c r="GZ79" s="147"/>
      <c r="HA79" s="147"/>
      <c r="HB79" s="147"/>
      <c r="HC79" s="147"/>
      <c r="HD79" s="147"/>
      <c r="HE79" s="147"/>
      <c r="HF79" s="147"/>
      <c r="HG79" s="147"/>
      <c r="HH79" s="147"/>
      <c r="HI79" s="147"/>
      <c r="HJ79" s="147"/>
      <c r="HK79" s="147"/>
      <c r="HL79" s="147"/>
      <c r="HM79" s="147">
        <f>データ!EH7</f>
        <v>68.099999999999994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41649880</v>
      </c>
      <c r="JK79" s="146"/>
      <c r="JL79" s="146"/>
      <c r="JM79" s="146"/>
      <c r="JN79" s="146"/>
      <c r="JO79" s="146"/>
      <c r="JP79" s="146"/>
      <c r="JQ79" s="146"/>
      <c r="JR79" s="146"/>
      <c r="JS79" s="146"/>
      <c r="JT79" s="146"/>
      <c r="JU79" s="146"/>
      <c r="JV79" s="146"/>
      <c r="JW79" s="146"/>
      <c r="JX79" s="146"/>
      <c r="JY79" s="146"/>
      <c r="JZ79" s="146"/>
      <c r="KA79" s="146"/>
      <c r="KB79" s="146"/>
      <c r="KC79" s="146">
        <f>データ!EP7</f>
        <v>41499720</v>
      </c>
      <c r="KD79" s="146"/>
      <c r="KE79" s="146"/>
      <c r="KF79" s="146"/>
      <c r="KG79" s="146"/>
      <c r="KH79" s="146"/>
      <c r="KI79" s="146"/>
      <c r="KJ79" s="146"/>
      <c r="KK79" s="146"/>
      <c r="KL79" s="146"/>
      <c r="KM79" s="146"/>
      <c r="KN79" s="146"/>
      <c r="KO79" s="146"/>
      <c r="KP79" s="146"/>
      <c r="KQ79" s="146"/>
      <c r="KR79" s="146"/>
      <c r="KS79" s="146"/>
      <c r="KT79" s="146"/>
      <c r="KU79" s="146"/>
      <c r="KV79" s="146">
        <f>データ!EQ7</f>
        <v>47616322</v>
      </c>
      <c r="KW79" s="146"/>
      <c r="KX79" s="146"/>
      <c r="KY79" s="146"/>
      <c r="KZ79" s="146"/>
      <c r="LA79" s="146"/>
      <c r="LB79" s="146"/>
      <c r="LC79" s="146"/>
      <c r="LD79" s="146"/>
      <c r="LE79" s="146"/>
      <c r="LF79" s="146"/>
      <c r="LG79" s="146"/>
      <c r="LH79" s="146"/>
      <c r="LI79" s="146"/>
      <c r="LJ79" s="146"/>
      <c r="LK79" s="146"/>
      <c r="LL79" s="146"/>
      <c r="LM79" s="146"/>
      <c r="LN79" s="146"/>
      <c r="LO79" s="146">
        <f>データ!ER7</f>
        <v>47118552</v>
      </c>
      <c r="LP79" s="146"/>
      <c r="LQ79" s="146"/>
      <c r="LR79" s="146"/>
      <c r="LS79" s="146"/>
      <c r="LT79" s="146"/>
      <c r="LU79" s="146"/>
      <c r="LV79" s="146"/>
      <c r="LW79" s="146"/>
      <c r="LX79" s="146"/>
      <c r="LY79" s="146"/>
      <c r="LZ79" s="146"/>
      <c r="MA79" s="146"/>
      <c r="MB79" s="146"/>
      <c r="MC79" s="146"/>
      <c r="MD79" s="146"/>
      <c r="ME79" s="146"/>
      <c r="MF79" s="146"/>
      <c r="MG79" s="146"/>
      <c r="MH79" s="146">
        <f>データ!ES7</f>
        <v>47734425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40117620</v>
      </c>
      <c r="KW80" s="146"/>
      <c r="KX80" s="146"/>
      <c r="KY80" s="146"/>
      <c r="KZ80" s="146"/>
      <c r="LA80" s="146"/>
      <c r="LB80" s="146"/>
      <c r="LC80" s="146"/>
      <c r="LD80" s="146"/>
      <c r="LE80" s="146"/>
      <c r="LF80" s="146"/>
      <c r="LG80" s="146"/>
      <c r="LH80" s="146"/>
      <c r="LI80" s="146"/>
      <c r="LJ80" s="146"/>
      <c r="LK80" s="146"/>
      <c r="LL80" s="146"/>
      <c r="LM80" s="146"/>
      <c r="LN80" s="146"/>
      <c r="LO80" s="146">
        <f>データ!EW7</f>
        <v>42330999</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IQ//KbxjxYjVY286hIhpFcEmuTex47EMhSnj1khoWgw95b5UsXDxmGl6UoYFF7L9JfCHY1UeyyqbvWxcbO9sw==" saltValue="UXdPpx+ztb/D5OJqAOaK3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160</v>
      </c>
      <c r="AY5" s="52" t="s">
        <v>151</v>
      </c>
      <c r="AZ5" s="52" t="s">
        <v>152</v>
      </c>
      <c r="BA5" s="52" t="s">
        <v>153</v>
      </c>
      <c r="BB5" s="52" t="s">
        <v>154</v>
      </c>
      <c r="BC5" s="52" t="s">
        <v>155</v>
      </c>
      <c r="BD5" s="52" t="s">
        <v>156</v>
      </c>
      <c r="BE5" s="52" t="s">
        <v>146</v>
      </c>
      <c r="BF5" s="52" t="s">
        <v>158</v>
      </c>
      <c r="BG5" s="52" t="s">
        <v>159</v>
      </c>
      <c r="BH5" s="52" t="s">
        <v>149</v>
      </c>
      <c r="BI5" s="52" t="s">
        <v>160</v>
      </c>
      <c r="BJ5" s="52" t="s">
        <v>151</v>
      </c>
      <c r="BK5" s="52" t="s">
        <v>152</v>
      </c>
      <c r="BL5" s="52" t="s">
        <v>153</v>
      </c>
      <c r="BM5" s="52" t="s">
        <v>154</v>
      </c>
      <c r="BN5" s="52" t="s">
        <v>155</v>
      </c>
      <c r="BO5" s="52" t="s">
        <v>156</v>
      </c>
      <c r="BP5" s="52" t="s">
        <v>146</v>
      </c>
      <c r="BQ5" s="52" t="s">
        <v>158</v>
      </c>
      <c r="BR5" s="52" t="s">
        <v>159</v>
      </c>
      <c r="BS5" s="52" t="s">
        <v>149</v>
      </c>
      <c r="BT5" s="52" t="s">
        <v>160</v>
      </c>
      <c r="BU5" s="52" t="s">
        <v>151</v>
      </c>
      <c r="BV5" s="52" t="s">
        <v>152</v>
      </c>
      <c r="BW5" s="52" t="s">
        <v>153</v>
      </c>
      <c r="BX5" s="52" t="s">
        <v>154</v>
      </c>
      <c r="BY5" s="52" t="s">
        <v>155</v>
      </c>
      <c r="BZ5" s="52" t="s">
        <v>156</v>
      </c>
      <c r="CA5" s="52" t="s">
        <v>146</v>
      </c>
      <c r="CB5" s="52" t="s">
        <v>158</v>
      </c>
      <c r="CC5" s="52" t="s">
        <v>159</v>
      </c>
      <c r="CD5" s="52" t="s">
        <v>149</v>
      </c>
      <c r="CE5" s="52" t="s">
        <v>160</v>
      </c>
      <c r="CF5" s="52" t="s">
        <v>151</v>
      </c>
      <c r="CG5" s="52" t="s">
        <v>152</v>
      </c>
      <c r="CH5" s="52" t="s">
        <v>153</v>
      </c>
      <c r="CI5" s="52" t="s">
        <v>154</v>
      </c>
      <c r="CJ5" s="52" t="s">
        <v>155</v>
      </c>
      <c r="CK5" s="52" t="s">
        <v>156</v>
      </c>
      <c r="CL5" s="52" t="s">
        <v>146</v>
      </c>
      <c r="CM5" s="52" t="s">
        <v>158</v>
      </c>
      <c r="CN5" s="52" t="s">
        <v>159</v>
      </c>
      <c r="CO5" s="52" t="s">
        <v>149</v>
      </c>
      <c r="CP5" s="52" t="s">
        <v>160</v>
      </c>
      <c r="CQ5" s="52" t="s">
        <v>151</v>
      </c>
      <c r="CR5" s="52" t="s">
        <v>152</v>
      </c>
      <c r="CS5" s="52" t="s">
        <v>153</v>
      </c>
      <c r="CT5" s="52" t="s">
        <v>154</v>
      </c>
      <c r="CU5" s="52" t="s">
        <v>155</v>
      </c>
      <c r="CV5" s="52" t="s">
        <v>156</v>
      </c>
      <c r="CW5" s="52" t="s">
        <v>146</v>
      </c>
      <c r="CX5" s="52" t="s">
        <v>158</v>
      </c>
      <c r="CY5" s="52" t="s">
        <v>159</v>
      </c>
      <c r="CZ5" s="52" t="s">
        <v>149</v>
      </c>
      <c r="DA5" s="52" t="s">
        <v>160</v>
      </c>
      <c r="DB5" s="52" t="s">
        <v>151</v>
      </c>
      <c r="DC5" s="52" t="s">
        <v>152</v>
      </c>
      <c r="DD5" s="52" t="s">
        <v>153</v>
      </c>
      <c r="DE5" s="52" t="s">
        <v>154</v>
      </c>
      <c r="DF5" s="52" t="s">
        <v>155</v>
      </c>
      <c r="DG5" s="52" t="s">
        <v>156</v>
      </c>
      <c r="DH5" s="52" t="s">
        <v>146</v>
      </c>
      <c r="DI5" s="52" t="s">
        <v>147</v>
      </c>
      <c r="DJ5" s="52" t="s">
        <v>159</v>
      </c>
      <c r="DK5" s="52" t="s">
        <v>149</v>
      </c>
      <c r="DL5" s="52" t="s">
        <v>161</v>
      </c>
      <c r="DM5" s="52" t="s">
        <v>151</v>
      </c>
      <c r="DN5" s="52" t="s">
        <v>152</v>
      </c>
      <c r="DO5" s="52" t="s">
        <v>153</v>
      </c>
      <c r="DP5" s="52" t="s">
        <v>154</v>
      </c>
      <c r="DQ5" s="52" t="s">
        <v>155</v>
      </c>
      <c r="DR5" s="52" t="s">
        <v>156</v>
      </c>
      <c r="DS5" s="52" t="s">
        <v>146</v>
      </c>
      <c r="DT5" s="52" t="s">
        <v>158</v>
      </c>
      <c r="DU5" s="52" t="s">
        <v>159</v>
      </c>
      <c r="DV5" s="52" t="s">
        <v>149</v>
      </c>
      <c r="DW5" s="52" t="s">
        <v>162</v>
      </c>
      <c r="DX5" s="52" t="s">
        <v>151</v>
      </c>
      <c r="DY5" s="52" t="s">
        <v>152</v>
      </c>
      <c r="DZ5" s="52" t="s">
        <v>153</v>
      </c>
      <c r="EA5" s="52" t="s">
        <v>154</v>
      </c>
      <c r="EB5" s="52" t="s">
        <v>155</v>
      </c>
      <c r="EC5" s="52" t="s">
        <v>156</v>
      </c>
      <c r="ED5" s="52" t="s">
        <v>146</v>
      </c>
      <c r="EE5" s="52" t="s">
        <v>158</v>
      </c>
      <c r="EF5" s="52" t="s">
        <v>159</v>
      </c>
      <c r="EG5" s="52" t="s">
        <v>149</v>
      </c>
      <c r="EH5" s="52" t="s">
        <v>160</v>
      </c>
      <c r="EI5" s="52" t="s">
        <v>151</v>
      </c>
      <c r="EJ5" s="52" t="s">
        <v>152</v>
      </c>
      <c r="EK5" s="52" t="s">
        <v>153</v>
      </c>
      <c r="EL5" s="52" t="s">
        <v>154</v>
      </c>
      <c r="EM5" s="52" t="s">
        <v>155</v>
      </c>
      <c r="EN5" s="52" t="s">
        <v>163</v>
      </c>
      <c r="EO5" s="52" t="s">
        <v>146</v>
      </c>
      <c r="EP5" s="52" t="s">
        <v>158</v>
      </c>
      <c r="EQ5" s="52" t="s">
        <v>159</v>
      </c>
      <c r="ER5" s="52" t="s">
        <v>164</v>
      </c>
      <c r="ES5" s="52" t="s">
        <v>162</v>
      </c>
      <c r="ET5" s="52" t="s">
        <v>151</v>
      </c>
      <c r="EU5" s="52" t="s">
        <v>152</v>
      </c>
      <c r="EV5" s="52" t="s">
        <v>153</v>
      </c>
      <c r="EW5" s="52" t="s">
        <v>154</v>
      </c>
      <c r="EX5" s="52" t="s">
        <v>155</v>
      </c>
      <c r="EY5" s="52" t="s">
        <v>156</v>
      </c>
    </row>
    <row r="6" spans="1:155" s="57" customFormat="1" x14ac:dyDescent="0.15">
      <c r="A6" s="38" t="s">
        <v>165</v>
      </c>
      <c r="B6" s="53">
        <f>B8</f>
        <v>2021</v>
      </c>
      <c r="C6" s="53">
        <f t="shared" ref="C6:M6" si="2">C8</f>
        <v>422070</v>
      </c>
      <c r="D6" s="53">
        <f t="shared" si="2"/>
        <v>46</v>
      </c>
      <c r="E6" s="53">
        <f t="shared" si="2"/>
        <v>6</v>
      </c>
      <c r="F6" s="53">
        <f t="shared" si="2"/>
        <v>0</v>
      </c>
      <c r="G6" s="53">
        <f t="shared" si="2"/>
        <v>1</v>
      </c>
      <c r="H6" s="161" t="str">
        <f>IF(H8&lt;&gt;I8,H8,"")&amp;IF(I8&lt;&gt;J8,I8,"")&amp;"　"&amp;J8</f>
        <v>長崎県平戸市　国民健康保険平戸市民病院</v>
      </c>
      <c r="I6" s="162"/>
      <c r="J6" s="163"/>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7</v>
      </c>
      <c r="R6" s="53" t="str">
        <f t="shared" si="3"/>
        <v>-</v>
      </c>
      <c r="S6" s="53" t="str">
        <f t="shared" si="3"/>
        <v>ド 透 訓 ガ</v>
      </c>
      <c r="T6" s="53" t="str">
        <f t="shared" si="3"/>
        <v>救</v>
      </c>
      <c r="U6" s="54">
        <f>U8</f>
        <v>29777</v>
      </c>
      <c r="V6" s="54">
        <f>V8</f>
        <v>7703</v>
      </c>
      <c r="W6" s="53" t="str">
        <f>W8</f>
        <v>第１種該当</v>
      </c>
      <c r="X6" s="53" t="str">
        <f t="shared" ref="X6" si="4">X8</f>
        <v>-</v>
      </c>
      <c r="Y6" s="53" t="str">
        <f t="shared" si="3"/>
        <v>１０：１</v>
      </c>
      <c r="Z6" s="54">
        <f t="shared" si="3"/>
        <v>58</v>
      </c>
      <c r="AA6" s="54">
        <f t="shared" si="3"/>
        <v>29</v>
      </c>
      <c r="AB6" s="54" t="str">
        <f t="shared" si="3"/>
        <v>-</v>
      </c>
      <c r="AC6" s="54" t="str">
        <f t="shared" si="3"/>
        <v>-</v>
      </c>
      <c r="AD6" s="54" t="str">
        <f t="shared" si="3"/>
        <v>-</v>
      </c>
      <c r="AE6" s="54">
        <f t="shared" si="3"/>
        <v>87</v>
      </c>
      <c r="AF6" s="54">
        <f t="shared" si="3"/>
        <v>58</v>
      </c>
      <c r="AG6" s="54">
        <f t="shared" si="3"/>
        <v>29</v>
      </c>
      <c r="AH6" s="54">
        <f t="shared" si="3"/>
        <v>87</v>
      </c>
      <c r="AI6" s="55">
        <f>IF(AI8="-",NA(),AI8)</f>
        <v>99.2</v>
      </c>
      <c r="AJ6" s="55">
        <f t="shared" ref="AJ6:AR6" si="5">IF(AJ8="-",NA(),AJ8)</f>
        <v>97.8</v>
      </c>
      <c r="AK6" s="55">
        <f t="shared" si="5"/>
        <v>99.1</v>
      </c>
      <c r="AL6" s="55">
        <f t="shared" si="5"/>
        <v>107.6</v>
      </c>
      <c r="AM6" s="55">
        <f t="shared" si="5"/>
        <v>111.1</v>
      </c>
      <c r="AN6" s="55">
        <f t="shared" si="5"/>
        <v>96.6</v>
      </c>
      <c r="AO6" s="55">
        <f t="shared" si="5"/>
        <v>97.2</v>
      </c>
      <c r="AP6" s="55">
        <f t="shared" si="5"/>
        <v>97.7</v>
      </c>
      <c r="AQ6" s="55">
        <f t="shared" si="5"/>
        <v>100.7</v>
      </c>
      <c r="AR6" s="55">
        <f t="shared" si="5"/>
        <v>103.6</v>
      </c>
      <c r="AS6" s="55" t="str">
        <f>IF(AS8="-","【-】","【"&amp;SUBSTITUTE(TEXT(AS8,"#,##0.0"),"-","△")&amp;"】")</f>
        <v>【106.2】</v>
      </c>
      <c r="AT6" s="55">
        <f>IF(AT8="-",NA(),AT8)</f>
        <v>85</v>
      </c>
      <c r="AU6" s="55">
        <f t="shared" ref="AU6:BC6" si="6">IF(AU8="-",NA(),AU8)</f>
        <v>83</v>
      </c>
      <c r="AV6" s="55">
        <f t="shared" si="6"/>
        <v>84.7</v>
      </c>
      <c r="AW6" s="55">
        <f t="shared" si="6"/>
        <v>84.7</v>
      </c>
      <c r="AX6" s="55">
        <f t="shared" si="6"/>
        <v>80.099999999999994</v>
      </c>
      <c r="AY6" s="55">
        <f t="shared" si="6"/>
        <v>83.9</v>
      </c>
      <c r="AZ6" s="55">
        <f t="shared" si="6"/>
        <v>84</v>
      </c>
      <c r="BA6" s="55">
        <f t="shared" si="6"/>
        <v>77.099999999999994</v>
      </c>
      <c r="BB6" s="55">
        <f t="shared" si="6"/>
        <v>73.8</v>
      </c>
      <c r="BC6" s="55">
        <f t="shared" si="6"/>
        <v>75.5</v>
      </c>
      <c r="BD6" s="55" t="str">
        <f>IF(BD8="-","【-】","【"&amp;SUBSTITUTE(TEXT(BD8,"#,##0.0"),"-","△")&amp;"】")</f>
        <v>【86.6】</v>
      </c>
      <c r="BE6" s="55">
        <f>IF(BE8="-",NA(),BE8)</f>
        <v>5.4</v>
      </c>
      <c r="BF6" s="55">
        <f t="shared" ref="BF6:BN6" si="7">IF(BF8="-",NA(),BF8)</f>
        <v>4.0999999999999996</v>
      </c>
      <c r="BG6" s="55">
        <f t="shared" si="7"/>
        <v>5</v>
      </c>
      <c r="BH6" s="55">
        <f t="shared" si="7"/>
        <v>0</v>
      </c>
      <c r="BI6" s="55">
        <f t="shared" si="7"/>
        <v>0</v>
      </c>
      <c r="BJ6" s="55">
        <f t="shared" si="7"/>
        <v>116.9</v>
      </c>
      <c r="BK6" s="55">
        <f t="shared" si="7"/>
        <v>117.1</v>
      </c>
      <c r="BL6" s="55">
        <f t="shared" si="7"/>
        <v>118.8</v>
      </c>
      <c r="BM6" s="55">
        <f t="shared" si="7"/>
        <v>136</v>
      </c>
      <c r="BN6" s="55">
        <f t="shared" si="7"/>
        <v>131.30000000000001</v>
      </c>
      <c r="BO6" s="55" t="str">
        <f>IF(BO8="-","【-】","【"&amp;SUBSTITUTE(TEXT(BO8,"#,##0.0"),"-","△")&amp;"】")</f>
        <v>【70.7】</v>
      </c>
      <c r="BP6" s="55">
        <f>IF(BP8="-",NA(),BP8)</f>
        <v>86.6</v>
      </c>
      <c r="BQ6" s="55">
        <f t="shared" ref="BQ6:BY6" si="8">IF(BQ8="-",NA(),BQ8)</f>
        <v>82.6</v>
      </c>
      <c r="BR6" s="55">
        <f t="shared" si="8"/>
        <v>86.1</v>
      </c>
      <c r="BS6" s="55">
        <f t="shared" si="8"/>
        <v>80.7</v>
      </c>
      <c r="BT6" s="55">
        <f t="shared" si="8"/>
        <v>68.2</v>
      </c>
      <c r="BU6" s="55">
        <f t="shared" si="8"/>
        <v>69.7</v>
      </c>
      <c r="BV6" s="55">
        <f t="shared" si="8"/>
        <v>70.099999999999994</v>
      </c>
      <c r="BW6" s="55">
        <f t="shared" si="8"/>
        <v>66.099999999999994</v>
      </c>
      <c r="BX6" s="55">
        <f t="shared" si="8"/>
        <v>62.3</v>
      </c>
      <c r="BY6" s="55">
        <f t="shared" si="8"/>
        <v>62.1</v>
      </c>
      <c r="BZ6" s="55" t="str">
        <f>IF(BZ8="-","【-】","【"&amp;SUBSTITUTE(TEXT(BZ8,"#,##0.0"),"-","△")&amp;"】")</f>
        <v>【67.1】</v>
      </c>
      <c r="CA6" s="56">
        <f>IF(CA8="-",NA(),CA8)</f>
        <v>21913</v>
      </c>
      <c r="CB6" s="56">
        <f t="shared" ref="CB6:CJ6" si="9">IF(CB8="-",NA(),CB8)</f>
        <v>22590</v>
      </c>
      <c r="CC6" s="56">
        <f t="shared" si="9"/>
        <v>22286</v>
      </c>
      <c r="CD6" s="56">
        <f t="shared" si="9"/>
        <v>24912</v>
      </c>
      <c r="CE6" s="56">
        <f t="shared" si="9"/>
        <v>23715</v>
      </c>
      <c r="CF6" s="56">
        <f t="shared" si="9"/>
        <v>34136</v>
      </c>
      <c r="CG6" s="56">
        <f t="shared" si="9"/>
        <v>34924</v>
      </c>
      <c r="CH6" s="56">
        <f t="shared" si="9"/>
        <v>26415</v>
      </c>
      <c r="CI6" s="56">
        <f t="shared" si="9"/>
        <v>27227</v>
      </c>
      <c r="CJ6" s="56">
        <f t="shared" si="9"/>
        <v>28176</v>
      </c>
      <c r="CK6" s="55" t="str">
        <f>IF(CK8="-","【-】","【"&amp;SUBSTITUTE(TEXT(CK8,"#,##0"),"-","△")&amp;"】")</f>
        <v>【59,287】</v>
      </c>
      <c r="CL6" s="56">
        <f>IF(CL8="-",NA(),CL8)</f>
        <v>8219</v>
      </c>
      <c r="CM6" s="56">
        <f t="shared" ref="CM6:CU6" si="10">IF(CM8="-",NA(),CM8)</f>
        <v>8218</v>
      </c>
      <c r="CN6" s="56">
        <f t="shared" si="10"/>
        <v>8194</v>
      </c>
      <c r="CO6" s="56">
        <f t="shared" si="10"/>
        <v>8721</v>
      </c>
      <c r="CP6" s="56">
        <f t="shared" si="10"/>
        <v>9396</v>
      </c>
      <c r="CQ6" s="56">
        <f t="shared" si="10"/>
        <v>10130</v>
      </c>
      <c r="CR6" s="56">
        <f t="shared" si="10"/>
        <v>10244</v>
      </c>
      <c r="CS6" s="56">
        <f t="shared" si="10"/>
        <v>9135</v>
      </c>
      <c r="CT6" s="56">
        <f t="shared" si="10"/>
        <v>9509</v>
      </c>
      <c r="CU6" s="56">
        <f t="shared" si="10"/>
        <v>9548</v>
      </c>
      <c r="CV6" s="55" t="str">
        <f>IF(CV8="-","【-】","【"&amp;SUBSTITUTE(TEXT(CV8,"#,##0"),"-","△")&amp;"】")</f>
        <v>【17,202】</v>
      </c>
      <c r="CW6" s="55">
        <f>IF(CW8="-",NA(),CW8)</f>
        <v>68.8</v>
      </c>
      <c r="CX6" s="55">
        <f t="shared" ref="CX6:DF6" si="11">IF(CX8="-",NA(),CX8)</f>
        <v>74.3</v>
      </c>
      <c r="CY6" s="55">
        <f t="shared" si="11"/>
        <v>71.099999999999994</v>
      </c>
      <c r="CZ6" s="55">
        <f t="shared" si="11"/>
        <v>70.8</v>
      </c>
      <c r="DA6" s="55">
        <f t="shared" si="11"/>
        <v>75.099999999999994</v>
      </c>
      <c r="DB6" s="55">
        <f t="shared" si="11"/>
        <v>63.4</v>
      </c>
      <c r="DC6" s="55">
        <f t="shared" si="11"/>
        <v>63.7</v>
      </c>
      <c r="DD6" s="55">
        <f t="shared" si="11"/>
        <v>72</v>
      </c>
      <c r="DE6" s="55">
        <f t="shared" si="11"/>
        <v>77.7</v>
      </c>
      <c r="DF6" s="55">
        <f t="shared" si="11"/>
        <v>75.7</v>
      </c>
      <c r="DG6" s="55" t="str">
        <f>IF(DG8="-","【-】","【"&amp;SUBSTITUTE(TEXT(DG8,"#,##0.0"),"-","△")&amp;"】")</f>
        <v>【56.4】</v>
      </c>
      <c r="DH6" s="55">
        <f>IF(DH8="-",NA(),DH8)</f>
        <v>11.8</v>
      </c>
      <c r="DI6" s="55">
        <f t="shared" ref="DI6:DQ6" si="12">IF(DI8="-",NA(),DI8)</f>
        <v>10.8</v>
      </c>
      <c r="DJ6" s="55">
        <f t="shared" si="12"/>
        <v>11</v>
      </c>
      <c r="DK6" s="55">
        <f t="shared" si="12"/>
        <v>12.6</v>
      </c>
      <c r="DL6" s="55">
        <f t="shared" si="12"/>
        <v>13.2</v>
      </c>
      <c r="DM6" s="55">
        <f t="shared" si="12"/>
        <v>18.3</v>
      </c>
      <c r="DN6" s="55">
        <f t="shared" si="12"/>
        <v>17.7</v>
      </c>
      <c r="DO6" s="55">
        <f t="shared" si="12"/>
        <v>16</v>
      </c>
      <c r="DP6" s="55">
        <f t="shared" si="12"/>
        <v>15.7</v>
      </c>
      <c r="DQ6" s="55">
        <f t="shared" si="12"/>
        <v>14.6</v>
      </c>
      <c r="DR6" s="55" t="str">
        <f>IF(DR8="-","【-】","【"&amp;SUBSTITUTE(TEXT(DR8,"#,##0.0"),"-","△")&amp;"】")</f>
        <v>【24.8】</v>
      </c>
      <c r="DS6" s="55">
        <f>IF(DS8="-",NA(),DS8)</f>
        <v>54</v>
      </c>
      <c r="DT6" s="55">
        <f t="shared" ref="DT6:EB6" si="13">IF(DT8="-",NA(),DT8)</f>
        <v>56.1</v>
      </c>
      <c r="DU6" s="55">
        <f t="shared" si="13"/>
        <v>55.5</v>
      </c>
      <c r="DV6" s="55">
        <f t="shared" si="13"/>
        <v>54.8</v>
      </c>
      <c r="DW6" s="55">
        <f t="shared" si="13"/>
        <v>56.9</v>
      </c>
      <c r="DX6" s="55">
        <f t="shared" si="13"/>
        <v>53.5</v>
      </c>
      <c r="DY6" s="55">
        <f t="shared" si="13"/>
        <v>54.1</v>
      </c>
      <c r="DZ6" s="55">
        <f t="shared" si="13"/>
        <v>56.4</v>
      </c>
      <c r="EA6" s="55">
        <f t="shared" si="13"/>
        <v>56.9</v>
      </c>
      <c r="EB6" s="55">
        <f t="shared" si="13"/>
        <v>58.3</v>
      </c>
      <c r="EC6" s="55" t="str">
        <f>IF(EC8="-","【-】","【"&amp;SUBSTITUTE(TEXT(EC8,"#,##0.0"),"-","△")&amp;"】")</f>
        <v>【56.0】</v>
      </c>
      <c r="ED6" s="55">
        <f>IF(ED8="-",NA(),ED8)</f>
        <v>77.8</v>
      </c>
      <c r="EE6" s="55">
        <f t="shared" ref="EE6:EM6" si="14">IF(EE8="-",NA(),EE8)</f>
        <v>80.400000000000006</v>
      </c>
      <c r="EF6" s="55">
        <f t="shared" si="14"/>
        <v>73.3</v>
      </c>
      <c r="EG6" s="55">
        <f t="shared" si="14"/>
        <v>65.5</v>
      </c>
      <c r="EH6" s="55">
        <f t="shared" si="14"/>
        <v>68.099999999999994</v>
      </c>
      <c r="EI6" s="55">
        <f t="shared" si="14"/>
        <v>71.3</v>
      </c>
      <c r="EJ6" s="55">
        <f t="shared" si="14"/>
        <v>71.400000000000006</v>
      </c>
      <c r="EK6" s="55">
        <f t="shared" si="14"/>
        <v>73.400000000000006</v>
      </c>
      <c r="EL6" s="55">
        <f t="shared" si="14"/>
        <v>72.5</v>
      </c>
      <c r="EM6" s="55">
        <f t="shared" si="14"/>
        <v>72.3</v>
      </c>
      <c r="EN6" s="55" t="str">
        <f>IF(EN8="-","【-】","【"&amp;SUBSTITUTE(TEXT(EN8,"#,##0.0"),"-","△")&amp;"】")</f>
        <v>【70.7】</v>
      </c>
      <c r="EO6" s="56">
        <f>IF(EO8="-",NA(),EO8)</f>
        <v>41649880</v>
      </c>
      <c r="EP6" s="56">
        <f t="shared" ref="EP6:EX6" si="15">IF(EP8="-",NA(),EP8)</f>
        <v>41499720</v>
      </c>
      <c r="EQ6" s="56">
        <f t="shared" si="15"/>
        <v>47616322</v>
      </c>
      <c r="ER6" s="56">
        <f t="shared" si="15"/>
        <v>47118552</v>
      </c>
      <c r="ES6" s="56">
        <f t="shared" si="15"/>
        <v>47734425</v>
      </c>
      <c r="ET6" s="56">
        <f t="shared" si="15"/>
        <v>39094598</v>
      </c>
      <c r="EU6" s="56">
        <f t="shared" si="15"/>
        <v>40683727</v>
      </c>
      <c r="EV6" s="56">
        <f t="shared" si="15"/>
        <v>40117620</v>
      </c>
      <c r="EW6" s="56">
        <f t="shared" si="15"/>
        <v>42330999</v>
      </c>
      <c r="EX6" s="56">
        <f t="shared" si="15"/>
        <v>43068047</v>
      </c>
      <c r="EY6" s="56" t="str">
        <f>IF(EY8="-","【-】","【"&amp;SUBSTITUTE(TEXT(EY8,"#,##0"),"-","△")&amp;"】")</f>
        <v>【49,765,843】</v>
      </c>
    </row>
    <row r="7" spans="1:155" s="57" customFormat="1" x14ac:dyDescent="0.15">
      <c r="A7" s="38" t="s">
        <v>166</v>
      </c>
      <c r="B7" s="53">
        <f t="shared" ref="B7:AH7" si="16">B8</f>
        <v>2021</v>
      </c>
      <c r="C7" s="53">
        <f t="shared" si="16"/>
        <v>422070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7</v>
      </c>
      <c r="R7" s="53" t="str">
        <f t="shared" si="16"/>
        <v>-</v>
      </c>
      <c r="S7" s="53" t="str">
        <f t="shared" si="16"/>
        <v>ド 透 訓 ガ</v>
      </c>
      <c r="T7" s="53" t="str">
        <f t="shared" si="16"/>
        <v>救</v>
      </c>
      <c r="U7" s="54">
        <f>U8</f>
        <v>29777</v>
      </c>
      <c r="V7" s="54">
        <f>V8</f>
        <v>7703</v>
      </c>
      <c r="W7" s="53" t="str">
        <f>W8</f>
        <v>第１種該当</v>
      </c>
      <c r="X7" s="53" t="str">
        <f t="shared" si="16"/>
        <v>-</v>
      </c>
      <c r="Y7" s="53" t="str">
        <f t="shared" si="16"/>
        <v>１０：１</v>
      </c>
      <c r="Z7" s="54">
        <f t="shared" si="16"/>
        <v>58</v>
      </c>
      <c r="AA7" s="54">
        <f t="shared" si="16"/>
        <v>29</v>
      </c>
      <c r="AB7" s="54" t="str">
        <f t="shared" si="16"/>
        <v>-</v>
      </c>
      <c r="AC7" s="54" t="str">
        <f t="shared" si="16"/>
        <v>-</v>
      </c>
      <c r="AD7" s="54" t="str">
        <f t="shared" si="16"/>
        <v>-</v>
      </c>
      <c r="AE7" s="54">
        <f t="shared" si="16"/>
        <v>87</v>
      </c>
      <c r="AF7" s="54">
        <f t="shared" si="16"/>
        <v>58</v>
      </c>
      <c r="AG7" s="54">
        <f t="shared" si="16"/>
        <v>29</v>
      </c>
      <c r="AH7" s="54">
        <f t="shared" si="16"/>
        <v>87</v>
      </c>
      <c r="AI7" s="55">
        <f>AI8</f>
        <v>99.2</v>
      </c>
      <c r="AJ7" s="55">
        <f t="shared" ref="AJ7:AR7" si="17">AJ8</f>
        <v>97.8</v>
      </c>
      <c r="AK7" s="55">
        <f t="shared" si="17"/>
        <v>99.1</v>
      </c>
      <c r="AL7" s="55">
        <f t="shared" si="17"/>
        <v>107.6</v>
      </c>
      <c r="AM7" s="55">
        <f t="shared" si="17"/>
        <v>111.1</v>
      </c>
      <c r="AN7" s="55">
        <f t="shared" si="17"/>
        <v>96.6</v>
      </c>
      <c r="AO7" s="55">
        <f t="shared" si="17"/>
        <v>97.2</v>
      </c>
      <c r="AP7" s="55">
        <f t="shared" si="17"/>
        <v>97.7</v>
      </c>
      <c r="AQ7" s="55">
        <f t="shared" si="17"/>
        <v>100.7</v>
      </c>
      <c r="AR7" s="55">
        <f t="shared" si="17"/>
        <v>103.6</v>
      </c>
      <c r="AS7" s="55"/>
      <c r="AT7" s="55">
        <f>AT8</f>
        <v>85</v>
      </c>
      <c r="AU7" s="55">
        <f t="shared" ref="AU7:BC7" si="18">AU8</f>
        <v>83</v>
      </c>
      <c r="AV7" s="55">
        <f t="shared" si="18"/>
        <v>84.7</v>
      </c>
      <c r="AW7" s="55">
        <f t="shared" si="18"/>
        <v>84.7</v>
      </c>
      <c r="AX7" s="55">
        <f t="shared" si="18"/>
        <v>80.099999999999994</v>
      </c>
      <c r="AY7" s="55">
        <f t="shared" si="18"/>
        <v>83.9</v>
      </c>
      <c r="AZ7" s="55">
        <f t="shared" si="18"/>
        <v>84</v>
      </c>
      <c r="BA7" s="55">
        <f t="shared" si="18"/>
        <v>77.099999999999994</v>
      </c>
      <c r="BB7" s="55">
        <f t="shared" si="18"/>
        <v>73.8</v>
      </c>
      <c r="BC7" s="55">
        <f t="shared" si="18"/>
        <v>75.5</v>
      </c>
      <c r="BD7" s="55"/>
      <c r="BE7" s="55">
        <f>BE8</f>
        <v>5.4</v>
      </c>
      <c r="BF7" s="55">
        <f t="shared" ref="BF7:BN7" si="19">BF8</f>
        <v>4.0999999999999996</v>
      </c>
      <c r="BG7" s="55">
        <f t="shared" si="19"/>
        <v>5</v>
      </c>
      <c r="BH7" s="55">
        <f t="shared" si="19"/>
        <v>0</v>
      </c>
      <c r="BI7" s="55">
        <f t="shared" si="19"/>
        <v>0</v>
      </c>
      <c r="BJ7" s="55">
        <f t="shared" si="19"/>
        <v>116.9</v>
      </c>
      <c r="BK7" s="55">
        <f t="shared" si="19"/>
        <v>117.1</v>
      </c>
      <c r="BL7" s="55">
        <f t="shared" si="19"/>
        <v>118.8</v>
      </c>
      <c r="BM7" s="55">
        <f t="shared" si="19"/>
        <v>136</v>
      </c>
      <c r="BN7" s="55">
        <f t="shared" si="19"/>
        <v>131.30000000000001</v>
      </c>
      <c r="BO7" s="55"/>
      <c r="BP7" s="55">
        <f>BP8</f>
        <v>86.6</v>
      </c>
      <c r="BQ7" s="55">
        <f t="shared" ref="BQ7:BY7" si="20">BQ8</f>
        <v>82.6</v>
      </c>
      <c r="BR7" s="55">
        <f t="shared" si="20"/>
        <v>86.1</v>
      </c>
      <c r="BS7" s="55">
        <f t="shared" si="20"/>
        <v>80.7</v>
      </c>
      <c r="BT7" s="55">
        <f t="shared" si="20"/>
        <v>68.2</v>
      </c>
      <c r="BU7" s="55">
        <f t="shared" si="20"/>
        <v>69.7</v>
      </c>
      <c r="BV7" s="55">
        <f t="shared" si="20"/>
        <v>70.099999999999994</v>
      </c>
      <c r="BW7" s="55">
        <f t="shared" si="20"/>
        <v>66.099999999999994</v>
      </c>
      <c r="BX7" s="55">
        <f t="shared" si="20"/>
        <v>62.3</v>
      </c>
      <c r="BY7" s="55">
        <f t="shared" si="20"/>
        <v>62.1</v>
      </c>
      <c r="BZ7" s="55"/>
      <c r="CA7" s="56">
        <f>CA8</f>
        <v>21913</v>
      </c>
      <c r="CB7" s="56">
        <f t="shared" ref="CB7:CJ7" si="21">CB8</f>
        <v>22590</v>
      </c>
      <c r="CC7" s="56">
        <f t="shared" si="21"/>
        <v>22286</v>
      </c>
      <c r="CD7" s="56">
        <f t="shared" si="21"/>
        <v>24912</v>
      </c>
      <c r="CE7" s="56">
        <f t="shared" si="21"/>
        <v>23715</v>
      </c>
      <c r="CF7" s="56">
        <f t="shared" si="21"/>
        <v>34136</v>
      </c>
      <c r="CG7" s="56">
        <f t="shared" si="21"/>
        <v>34924</v>
      </c>
      <c r="CH7" s="56">
        <f t="shared" si="21"/>
        <v>26415</v>
      </c>
      <c r="CI7" s="56">
        <f t="shared" si="21"/>
        <v>27227</v>
      </c>
      <c r="CJ7" s="56">
        <f t="shared" si="21"/>
        <v>28176</v>
      </c>
      <c r="CK7" s="55"/>
      <c r="CL7" s="56">
        <f>CL8</f>
        <v>8219</v>
      </c>
      <c r="CM7" s="56">
        <f t="shared" ref="CM7:CU7" si="22">CM8</f>
        <v>8218</v>
      </c>
      <c r="CN7" s="56">
        <f t="shared" si="22"/>
        <v>8194</v>
      </c>
      <c r="CO7" s="56">
        <f t="shared" si="22"/>
        <v>8721</v>
      </c>
      <c r="CP7" s="56">
        <f t="shared" si="22"/>
        <v>9396</v>
      </c>
      <c r="CQ7" s="56">
        <f t="shared" si="22"/>
        <v>10130</v>
      </c>
      <c r="CR7" s="56">
        <f t="shared" si="22"/>
        <v>10244</v>
      </c>
      <c r="CS7" s="56">
        <f t="shared" si="22"/>
        <v>9135</v>
      </c>
      <c r="CT7" s="56">
        <f t="shared" si="22"/>
        <v>9509</v>
      </c>
      <c r="CU7" s="56">
        <f t="shared" si="22"/>
        <v>9548</v>
      </c>
      <c r="CV7" s="55"/>
      <c r="CW7" s="55">
        <f>CW8</f>
        <v>68.8</v>
      </c>
      <c r="CX7" s="55">
        <f t="shared" ref="CX7:DF7" si="23">CX8</f>
        <v>74.3</v>
      </c>
      <c r="CY7" s="55">
        <f t="shared" si="23"/>
        <v>71.099999999999994</v>
      </c>
      <c r="CZ7" s="55">
        <f t="shared" si="23"/>
        <v>70.8</v>
      </c>
      <c r="DA7" s="55">
        <f t="shared" si="23"/>
        <v>75.099999999999994</v>
      </c>
      <c r="DB7" s="55">
        <f t="shared" si="23"/>
        <v>63.4</v>
      </c>
      <c r="DC7" s="55">
        <f t="shared" si="23"/>
        <v>63.7</v>
      </c>
      <c r="DD7" s="55">
        <f t="shared" si="23"/>
        <v>72</v>
      </c>
      <c r="DE7" s="55">
        <f t="shared" si="23"/>
        <v>77.7</v>
      </c>
      <c r="DF7" s="55">
        <f t="shared" si="23"/>
        <v>75.7</v>
      </c>
      <c r="DG7" s="55"/>
      <c r="DH7" s="55">
        <f>DH8</f>
        <v>11.8</v>
      </c>
      <c r="DI7" s="55">
        <f t="shared" ref="DI7:DQ7" si="24">DI8</f>
        <v>10.8</v>
      </c>
      <c r="DJ7" s="55">
        <f t="shared" si="24"/>
        <v>11</v>
      </c>
      <c r="DK7" s="55">
        <f t="shared" si="24"/>
        <v>12.6</v>
      </c>
      <c r="DL7" s="55">
        <f t="shared" si="24"/>
        <v>13.2</v>
      </c>
      <c r="DM7" s="55">
        <f t="shared" si="24"/>
        <v>18.3</v>
      </c>
      <c r="DN7" s="55">
        <f t="shared" si="24"/>
        <v>17.7</v>
      </c>
      <c r="DO7" s="55">
        <f t="shared" si="24"/>
        <v>16</v>
      </c>
      <c r="DP7" s="55">
        <f t="shared" si="24"/>
        <v>15.7</v>
      </c>
      <c r="DQ7" s="55">
        <f t="shared" si="24"/>
        <v>14.6</v>
      </c>
      <c r="DR7" s="55"/>
      <c r="DS7" s="55">
        <f>DS8</f>
        <v>54</v>
      </c>
      <c r="DT7" s="55">
        <f t="shared" ref="DT7:EB7" si="25">DT8</f>
        <v>56.1</v>
      </c>
      <c r="DU7" s="55">
        <f t="shared" si="25"/>
        <v>55.5</v>
      </c>
      <c r="DV7" s="55">
        <f t="shared" si="25"/>
        <v>54.8</v>
      </c>
      <c r="DW7" s="55">
        <f t="shared" si="25"/>
        <v>56.9</v>
      </c>
      <c r="DX7" s="55">
        <f t="shared" si="25"/>
        <v>53.5</v>
      </c>
      <c r="DY7" s="55">
        <f t="shared" si="25"/>
        <v>54.1</v>
      </c>
      <c r="DZ7" s="55">
        <f t="shared" si="25"/>
        <v>56.4</v>
      </c>
      <c r="EA7" s="55">
        <f t="shared" si="25"/>
        <v>56.9</v>
      </c>
      <c r="EB7" s="55">
        <f t="shared" si="25"/>
        <v>58.3</v>
      </c>
      <c r="EC7" s="55"/>
      <c r="ED7" s="55">
        <f>ED8</f>
        <v>77.8</v>
      </c>
      <c r="EE7" s="55">
        <f t="shared" ref="EE7:EM7" si="26">EE8</f>
        <v>80.400000000000006</v>
      </c>
      <c r="EF7" s="55">
        <f t="shared" si="26"/>
        <v>73.3</v>
      </c>
      <c r="EG7" s="55">
        <f t="shared" si="26"/>
        <v>65.5</v>
      </c>
      <c r="EH7" s="55">
        <f t="shared" si="26"/>
        <v>68.099999999999994</v>
      </c>
      <c r="EI7" s="55">
        <f t="shared" si="26"/>
        <v>71.3</v>
      </c>
      <c r="EJ7" s="55">
        <f t="shared" si="26"/>
        <v>71.400000000000006</v>
      </c>
      <c r="EK7" s="55">
        <f t="shared" si="26"/>
        <v>73.400000000000006</v>
      </c>
      <c r="EL7" s="55">
        <f t="shared" si="26"/>
        <v>72.5</v>
      </c>
      <c r="EM7" s="55">
        <f t="shared" si="26"/>
        <v>72.3</v>
      </c>
      <c r="EN7" s="55"/>
      <c r="EO7" s="56">
        <f>EO8</f>
        <v>41649880</v>
      </c>
      <c r="EP7" s="56">
        <f t="shared" ref="EP7:EX7" si="27">EP8</f>
        <v>41499720</v>
      </c>
      <c r="EQ7" s="56">
        <f t="shared" si="27"/>
        <v>47616322</v>
      </c>
      <c r="ER7" s="56">
        <f t="shared" si="27"/>
        <v>47118552</v>
      </c>
      <c r="ES7" s="56">
        <f t="shared" si="27"/>
        <v>47734425</v>
      </c>
      <c r="ET7" s="56">
        <f t="shared" si="27"/>
        <v>39094598</v>
      </c>
      <c r="EU7" s="56">
        <f t="shared" si="27"/>
        <v>40683727</v>
      </c>
      <c r="EV7" s="56">
        <f t="shared" si="27"/>
        <v>40117620</v>
      </c>
      <c r="EW7" s="56">
        <f t="shared" si="27"/>
        <v>42330999</v>
      </c>
      <c r="EX7" s="56">
        <f t="shared" si="27"/>
        <v>43068047</v>
      </c>
      <c r="EY7" s="56"/>
    </row>
    <row r="8" spans="1:155" s="57" customFormat="1" x14ac:dyDescent="0.15">
      <c r="A8" s="38"/>
      <c r="B8" s="58">
        <v>2021</v>
      </c>
      <c r="C8" s="58">
        <v>422070</v>
      </c>
      <c r="D8" s="58">
        <v>46</v>
      </c>
      <c r="E8" s="58">
        <v>6</v>
      </c>
      <c r="F8" s="58">
        <v>0</v>
      </c>
      <c r="G8" s="58">
        <v>1</v>
      </c>
      <c r="H8" s="58" t="s">
        <v>167</v>
      </c>
      <c r="I8" s="58" t="s">
        <v>168</v>
      </c>
      <c r="J8" s="58" t="s">
        <v>169</v>
      </c>
      <c r="K8" s="58" t="s">
        <v>170</v>
      </c>
      <c r="L8" s="58" t="s">
        <v>171</v>
      </c>
      <c r="M8" s="58" t="s">
        <v>172</v>
      </c>
      <c r="N8" s="58" t="s">
        <v>173</v>
      </c>
      <c r="O8" s="58" t="s">
        <v>174</v>
      </c>
      <c r="P8" s="58" t="s">
        <v>175</v>
      </c>
      <c r="Q8" s="59">
        <v>7</v>
      </c>
      <c r="R8" s="58" t="s">
        <v>39</v>
      </c>
      <c r="S8" s="58" t="s">
        <v>176</v>
      </c>
      <c r="T8" s="58" t="s">
        <v>177</v>
      </c>
      <c r="U8" s="59">
        <v>29777</v>
      </c>
      <c r="V8" s="59">
        <v>7703</v>
      </c>
      <c r="W8" s="58" t="s">
        <v>178</v>
      </c>
      <c r="X8" s="58" t="s">
        <v>39</v>
      </c>
      <c r="Y8" s="60" t="s">
        <v>179</v>
      </c>
      <c r="Z8" s="59">
        <v>58</v>
      </c>
      <c r="AA8" s="59">
        <v>29</v>
      </c>
      <c r="AB8" s="59" t="s">
        <v>39</v>
      </c>
      <c r="AC8" s="59" t="s">
        <v>39</v>
      </c>
      <c r="AD8" s="59" t="s">
        <v>39</v>
      </c>
      <c r="AE8" s="59">
        <v>87</v>
      </c>
      <c r="AF8" s="59">
        <v>58</v>
      </c>
      <c r="AG8" s="59">
        <v>29</v>
      </c>
      <c r="AH8" s="59">
        <v>87</v>
      </c>
      <c r="AI8" s="61">
        <v>99.2</v>
      </c>
      <c r="AJ8" s="61">
        <v>97.8</v>
      </c>
      <c r="AK8" s="61">
        <v>99.1</v>
      </c>
      <c r="AL8" s="61">
        <v>107.6</v>
      </c>
      <c r="AM8" s="61">
        <v>111.1</v>
      </c>
      <c r="AN8" s="61">
        <v>96.6</v>
      </c>
      <c r="AO8" s="61">
        <v>97.2</v>
      </c>
      <c r="AP8" s="61">
        <v>97.7</v>
      </c>
      <c r="AQ8" s="61">
        <v>100.7</v>
      </c>
      <c r="AR8" s="61">
        <v>103.6</v>
      </c>
      <c r="AS8" s="61">
        <v>106.2</v>
      </c>
      <c r="AT8" s="61">
        <v>85</v>
      </c>
      <c r="AU8" s="61">
        <v>83</v>
      </c>
      <c r="AV8" s="61">
        <v>84.7</v>
      </c>
      <c r="AW8" s="61">
        <v>84.7</v>
      </c>
      <c r="AX8" s="61">
        <v>80.099999999999994</v>
      </c>
      <c r="AY8" s="61">
        <v>83.9</v>
      </c>
      <c r="AZ8" s="61">
        <v>84</v>
      </c>
      <c r="BA8" s="61">
        <v>77.099999999999994</v>
      </c>
      <c r="BB8" s="61">
        <v>73.8</v>
      </c>
      <c r="BC8" s="61">
        <v>75.5</v>
      </c>
      <c r="BD8" s="61">
        <v>86.6</v>
      </c>
      <c r="BE8" s="62">
        <v>5.4</v>
      </c>
      <c r="BF8" s="62">
        <v>4.0999999999999996</v>
      </c>
      <c r="BG8" s="62">
        <v>5</v>
      </c>
      <c r="BH8" s="62">
        <v>0</v>
      </c>
      <c r="BI8" s="62">
        <v>0</v>
      </c>
      <c r="BJ8" s="62">
        <v>116.9</v>
      </c>
      <c r="BK8" s="62">
        <v>117.1</v>
      </c>
      <c r="BL8" s="62">
        <v>118.8</v>
      </c>
      <c r="BM8" s="62">
        <v>136</v>
      </c>
      <c r="BN8" s="62">
        <v>131.30000000000001</v>
      </c>
      <c r="BO8" s="62">
        <v>70.7</v>
      </c>
      <c r="BP8" s="61">
        <v>86.6</v>
      </c>
      <c r="BQ8" s="61">
        <v>82.6</v>
      </c>
      <c r="BR8" s="61">
        <v>86.1</v>
      </c>
      <c r="BS8" s="61">
        <v>80.7</v>
      </c>
      <c r="BT8" s="61">
        <v>68.2</v>
      </c>
      <c r="BU8" s="61">
        <v>69.7</v>
      </c>
      <c r="BV8" s="61">
        <v>70.099999999999994</v>
      </c>
      <c r="BW8" s="61">
        <v>66.099999999999994</v>
      </c>
      <c r="BX8" s="61">
        <v>62.3</v>
      </c>
      <c r="BY8" s="61">
        <v>62.1</v>
      </c>
      <c r="BZ8" s="61">
        <v>67.099999999999994</v>
      </c>
      <c r="CA8" s="62">
        <v>21913</v>
      </c>
      <c r="CB8" s="62">
        <v>22590</v>
      </c>
      <c r="CC8" s="62">
        <v>22286</v>
      </c>
      <c r="CD8" s="62">
        <v>24912</v>
      </c>
      <c r="CE8" s="62">
        <v>23715</v>
      </c>
      <c r="CF8" s="62">
        <v>34136</v>
      </c>
      <c r="CG8" s="62">
        <v>34924</v>
      </c>
      <c r="CH8" s="62">
        <v>26415</v>
      </c>
      <c r="CI8" s="62">
        <v>27227</v>
      </c>
      <c r="CJ8" s="62">
        <v>28176</v>
      </c>
      <c r="CK8" s="61">
        <v>59287</v>
      </c>
      <c r="CL8" s="62">
        <v>8219</v>
      </c>
      <c r="CM8" s="62">
        <v>8218</v>
      </c>
      <c r="CN8" s="62">
        <v>8194</v>
      </c>
      <c r="CO8" s="62">
        <v>8721</v>
      </c>
      <c r="CP8" s="62">
        <v>9396</v>
      </c>
      <c r="CQ8" s="62">
        <v>10130</v>
      </c>
      <c r="CR8" s="62">
        <v>10244</v>
      </c>
      <c r="CS8" s="62">
        <v>9135</v>
      </c>
      <c r="CT8" s="62">
        <v>9509</v>
      </c>
      <c r="CU8" s="62">
        <v>9548</v>
      </c>
      <c r="CV8" s="61">
        <v>17202</v>
      </c>
      <c r="CW8" s="62">
        <v>68.8</v>
      </c>
      <c r="CX8" s="62">
        <v>74.3</v>
      </c>
      <c r="CY8" s="62">
        <v>71.099999999999994</v>
      </c>
      <c r="CZ8" s="62">
        <v>70.8</v>
      </c>
      <c r="DA8" s="62">
        <v>75.099999999999994</v>
      </c>
      <c r="DB8" s="62">
        <v>63.4</v>
      </c>
      <c r="DC8" s="62">
        <v>63.7</v>
      </c>
      <c r="DD8" s="62">
        <v>72</v>
      </c>
      <c r="DE8" s="62">
        <v>77.7</v>
      </c>
      <c r="DF8" s="62">
        <v>75.7</v>
      </c>
      <c r="DG8" s="62">
        <v>56.4</v>
      </c>
      <c r="DH8" s="62">
        <v>11.8</v>
      </c>
      <c r="DI8" s="62">
        <v>10.8</v>
      </c>
      <c r="DJ8" s="62">
        <v>11</v>
      </c>
      <c r="DK8" s="62">
        <v>12.6</v>
      </c>
      <c r="DL8" s="62">
        <v>13.2</v>
      </c>
      <c r="DM8" s="62">
        <v>18.3</v>
      </c>
      <c r="DN8" s="62">
        <v>17.7</v>
      </c>
      <c r="DO8" s="62">
        <v>16</v>
      </c>
      <c r="DP8" s="62">
        <v>15.7</v>
      </c>
      <c r="DQ8" s="62">
        <v>14.6</v>
      </c>
      <c r="DR8" s="62">
        <v>24.8</v>
      </c>
      <c r="DS8" s="61">
        <v>54</v>
      </c>
      <c r="DT8" s="61">
        <v>56.1</v>
      </c>
      <c r="DU8" s="61">
        <v>55.5</v>
      </c>
      <c r="DV8" s="61">
        <v>54.8</v>
      </c>
      <c r="DW8" s="61">
        <v>56.9</v>
      </c>
      <c r="DX8" s="61">
        <v>53.5</v>
      </c>
      <c r="DY8" s="61">
        <v>54.1</v>
      </c>
      <c r="DZ8" s="61">
        <v>56.4</v>
      </c>
      <c r="EA8" s="61">
        <v>56.9</v>
      </c>
      <c r="EB8" s="61">
        <v>58.3</v>
      </c>
      <c r="EC8" s="61">
        <v>56</v>
      </c>
      <c r="ED8" s="61">
        <v>77.8</v>
      </c>
      <c r="EE8" s="61">
        <v>80.400000000000006</v>
      </c>
      <c r="EF8" s="61">
        <v>73.3</v>
      </c>
      <c r="EG8" s="61">
        <v>65.5</v>
      </c>
      <c r="EH8" s="61">
        <v>68.099999999999994</v>
      </c>
      <c r="EI8" s="61">
        <v>71.3</v>
      </c>
      <c r="EJ8" s="61">
        <v>71.400000000000006</v>
      </c>
      <c r="EK8" s="61">
        <v>73.400000000000006</v>
      </c>
      <c r="EL8" s="61">
        <v>72.5</v>
      </c>
      <c r="EM8" s="61">
        <v>72.3</v>
      </c>
      <c r="EN8" s="61">
        <v>70.7</v>
      </c>
      <c r="EO8" s="62">
        <v>41649880</v>
      </c>
      <c r="EP8" s="62">
        <v>41499720</v>
      </c>
      <c r="EQ8" s="62">
        <v>47616322</v>
      </c>
      <c r="ER8" s="62">
        <v>47118552</v>
      </c>
      <c r="ES8" s="62">
        <v>47734425</v>
      </c>
      <c r="ET8" s="62">
        <v>39094598</v>
      </c>
      <c r="EU8" s="62">
        <v>40683727</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裕一</cp:lastModifiedBy>
  <cp:lastPrinted>2023-01-27T04:21:35Z</cp:lastPrinted>
  <dcterms:created xsi:type="dcterms:W3CDTF">2022-12-01T02:31:29Z</dcterms:created>
  <dcterms:modified xsi:type="dcterms:W3CDTF">2023-01-27T04:21:37Z</dcterms:modified>
  <cp:category/>
</cp:coreProperties>
</file>