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l377D4jmVYIZndVzUFNfODEd5ZJxMVzwf+4NXI3vurNvE5znd5iRDVUsh+UKoUk5YXaMxScT2OBvHL7qTKjxoA==" workbookSaltValue="seNECkXXBV5qsab3SHHmS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FE30" i="4"/>
  <c r="LJ10" i="4"/>
  <c r="JQ10" i="4"/>
  <c r="DU10" i="4"/>
  <c r="CF10" i="4"/>
  <c r="B10" i="4"/>
  <c r="LJ8" i="4"/>
  <c r="JQ8" i="4"/>
  <c r="HX8" i="4"/>
  <c r="DU8" i="4"/>
  <c r="CF8" i="4"/>
  <c r="AQ8" i="4"/>
  <c r="B6" i="4"/>
  <c r="BZ76" i="4" l="1"/>
  <c r="MA51" i="4"/>
  <c r="MI76" i="4"/>
  <c r="HJ51" i="4"/>
  <c r="MA30" i="4"/>
  <c r="IT76" i="4"/>
  <c r="CS51" i="4"/>
  <c r="HJ30" i="4"/>
  <c r="CS30" i="4"/>
  <c r="AN30" i="4"/>
  <c r="D11" i="5"/>
  <c r="AN51" i="4"/>
  <c r="E11" i="5"/>
  <c r="B11" i="5"/>
  <c r="HP76" i="4" l="1"/>
  <c r="BG51" i="4"/>
  <c r="FX30" i="4"/>
  <c r="LE76" i="4"/>
  <c r="BG30" i="4"/>
  <c r="KO30" i="4"/>
  <c r="AV76" i="4"/>
  <c r="KO51" i="4"/>
  <c r="FX51" i="4"/>
  <c r="R76" i="4"/>
  <c r="JC51" i="4"/>
  <c r="KA76" i="4"/>
  <c r="EL51" i="4"/>
  <c r="JC30" i="4"/>
  <c r="U30" i="4"/>
  <c r="GL76" i="4"/>
  <c r="U51" i="4"/>
  <c r="EL30" i="4"/>
  <c r="BZ30" i="4"/>
  <c r="IE76" i="4"/>
  <c r="BZ51" i="4"/>
  <c r="GQ30" i="4"/>
  <c r="BK76" i="4"/>
  <c r="LH51" i="4"/>
  <c r="LT76" i="4"/>
  <c r="GQ51" i="4"/>
  <c r="LH30"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<sst xmlns="http://schemas.openxmlformats.org/spreadsheetml/2006/main" count="278" uniqueCount="130">
  <si>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</si>
  <si>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</si>
  <si>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</si>
  <si>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</si>
  <si>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</si>
  <si>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</si>
  <si>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</si>
  <si>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</si>
  <si>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</si>
  <si>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</si>
  <si>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</si>
  <si>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</si>
  <si>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</si>
  <si>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</si>
  <si>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</si>
  <si>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</si>
  <si>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</si>
  <si>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</si>
  <si>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</si>
  <si>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</si>
  <si>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</si>
  <si>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</si>
  <si>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</si>
  <si>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</si>
  <si>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</si>
  <si>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</si>
  <si>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</si>
  <si>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</si>
  <si>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</si>
  <si>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</si>
  <si>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</si>
  <si>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</si>
  <si>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</si>
  <si>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</si>
  <si>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</si>
  <si>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</si>
  <si>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</si>
  <si>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</si>
  <si>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</si>
  <si>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</si>
  <si>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</si>
  <si>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</si>
  <si>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</si>
  <si>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</si>
  <si>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</si>
  <si>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</si>
  <si>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</si>
  <si>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</si>
  <si>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</si>
  <si>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</si>
  <si>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</si>
  <si>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</si>
  <si>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</si>
  <si>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</si>
  <si>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</si>
  <si>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</si>
  <si>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</si>
  <si>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</si>
  <si>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</si>
  <si>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</si>
  <si>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</si>
  <si>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</si>
  <si>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</si>
  <si>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</si>
  <si>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</si>
  <si>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</si>
  <si>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</si>
  <si>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</si>
  <si>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</si>
  <si>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</si>
  <si>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</si>
  <si>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</si>
  <si>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</si>
  <si>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</si>
  <si>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</si>
  <si>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</si>
  <si>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</si>
  <si>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</si>
  <si>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</si>
  <si>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</si>
  <si>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</si>
  <si>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</si>
  <si>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</si>
  <si>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</si>
  <si>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</si>
  <si>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</si>
  <si>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</si>
  <si>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</si>
  <si>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</si>
  <si>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</si>
  <si>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</si>
  <si>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</si>
  <si>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</si>
  <si>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</si>
  <si>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</si>
  <si>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</si>
  <si>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</si>
  <si>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</si>
  <si>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</si>
  <si>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</si>
  <si>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</si>
  <si>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</si>
  <si>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</si>
  <si>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</si>
  <si>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</si>
  <si>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</si>
  <si>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</si>
  <si>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</si>
  <si>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</si>
  <si>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長崎市松山町駐車場</t>
  </si>
  <si>
    <t>法非適用</t>
  </si>
  <si>
    <t>駐車場整備事業</t>
  </si>
  <si>
    <t>-</t>
  </si>
  <si>
    <t>Ａ２Ｂ２</t>
  </si>
  <si>
    <t>非設置</t>
  </si>
  <si>
    <t>該当数値なし</t>
  </si>
  <si>
    <t>届出駐車場 附置義務駐車施設</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</si>
  <si>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</si>
  <si>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</si>
  <si>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</si>
  <si>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</si>
  <si>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</si>
  <si>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</si>
  <si>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</si>
  <si>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</si>
  <si>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</si>
  <si>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
　しかし、新型コロナウイルス感染症拡大防止の影響により利用が減少し、年度全体を通じて収益が減少しており、利用状況の改善見込みについて、不透明な状況が続くことが想定される。
　今後も健全な経営を続けていくためには、将来の施設のあり方を踏まえて、施設の更新・投資に充てる財源を計画的に確保していく必要がある。</t>
    <phoneticPr fontId="5"/>
  </si>
  <si>
    <t xml:space="preserve">  料金収入に対する企業債残高の割合は前年度と同等で大きな変化はない。また、一定の収益が継続して見込める状況であることから、必要な施設の更新・投資を行っていく必要がある。
　施設の更新・投資については、集中的な財政負担が生じないよう維持管理計画をもとに実施していく必要がある。
　躯体等の改修については、平成27年度に調査をし、緊急性のある損傷はないとされているが、長寿命化に向けた対応として、予防保全対策など改修を実施していく。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t>
    <rPh sb="19" eb="22">
      <t>ゼンネンド</t>
    </rPh>
    <rPh sb="23" eb="25">
      <t>ドウトウ</t>
    </rPh>
    <rPh sb="26" eb="27">
      <t>オオ</t>
    </rPh>
    <rPh sb="29" eb="31">
      <t>ヘンカ</t>
    </rPh>
    <phoneticPr fontId="5"/>
  </si>
  <si>
    <t xml:space="preserve"> 稼働率は類似施設平均、全国平均と比較すると低いため、どちらも上回るような稼働率の実現が必要である。
　現在は、平日の通勤者によるパークアンドライド利用や、休日等のスポーツ施設利用者による利用が主であり、利用時間が長くなる傾向がある。
　しかし、パークアンドライドの場合は、長時間利用しても料金が一定のため、より多くの利用者を獲得しないと収益の増は望めない。
　このため、今後も利用者増の対策を講じていく必要がある。</t>
    <phoneticPr fontId="5"/>
  </si>
  <si>
    <t xml:space="preserve"> 収益は黒字となっており、資産状況も健全であるため、健全な経営状況である。
　今後も健全な経営を続けていくために、指定管理者制度（令和２年度から利用料金制を導入）において、利用者サービスの向上及び増収対策に努めるとともに、施設の更新・投資に充てる財源を計画的に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</si>
</sst>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213</c:v>
                </c:pt>
                <c:pt idx="1">
                  <c:v>195</c:v>
                </c:pt>
                <c:pt idx="2">
                  <c:v>180</c:v>
                </c:pt>
                <c:pt idx="3">
                  <c:v>310.8</c:v>
                </c:pt>
                <c:pt idx="4">
                  <c:v>314.10000000000002</c:v>
                </c:pt>
              </c:numCache>
            </c:numRef>
          </c:val>
          <c:extLst xmlns:c16r2="http://schemas.microsoft.com/office/drawing/2015/06/chart">
            <c:ext xmlns:c16="http://schemas.microsoft.com/office/drawing/2014/chart" uri="{C3380CC4-5D6E-409C-BE32-E72D297353CC}">
              <c16:uniqueId val="{00000000-C549-40A3-8EBE-BB1EF0F604E5}"/>
            </c:ext>
          </c:extLst>
        </c:ser>
        <c:dLbls>
          <c:showLegendKey val="0"/>
          <c:showVal val="0"/>
          <c:showCatName val="0"/>
          <c:showSerName val="0"/>
          <c:showPercent val="0"/>
          <c:showBubbleSize val="0"/>
        </c:dLbls>
        <c:gapWidth val="150"/>
        <c:axId val="357522168"/>
        <c:axId val="3575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C549-40A3-8EBE-BB1EF0F604E5}"/>
            </c:ext>
          </c:extLst>
        </c:ser>
        <c:dLbls>
          <c:showLegendKey val="0"/>
          <c:showVal val="0"/>
          <c:showCatName val="0"/>
          <c:showSerName val="0"/>
          <c:showPercent val="0"/>
          <c:showBubbleSize val="0"/>
        </c:dLbls>
        <c:marker val="1"/>
        <c:smooth val="0"/>
        <c:axId val="357522168"/>
        <c:axId val="357521384"/>
      </c:lineChart>
      <c:catAx>
        <c:axId val="357522168"/>
        <c:scaling>
          <c:orientation val="minMax"/>
        </c:scaling>
        <c:delete val="1"/>
        <c:axPos val="b"/>
        <c:numFmt formatCode="General" sourceLinked="1"/>
        <c:majorTickMark val="none"/>
        <c:minorTickMark val="none"/>
        <c:tickLblPos val="none"/>
        <c:crossAx val="357521384"/>
        <c:crosses val="autoZero"/>
        <c:auto val="1"/>
        <c:lblAlgn val="ctr"/>
        <c:lblOffset val="100"/>
        <c:noMultiLvlLbl val="1"/>
      </c:catAx>
      <c:valAx>
        <c:axId val="357521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52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48</c:v>
                </c:pt>
                <c:pt idx="1">
                  <c:v>41</c:v>
                </c:pt>
                <c:pt idx="2">
                  <c:v>34</c:v>
                </c:pt>
                <c:pt idx="3">
                  <c:v>51.6</c:v>
                </c:pt>
                <c:pt idx="4">
                  <c:v>51.9</c:v>
                </c:pt>
              </c:numCache>
            </c:numRef>
          </c:val>
          <c:extLst xmlns:c16r2="http://schemas.microsoft.com/office/drawing/2015/06/chart">
            <c:ext xmlns:c16="http://schemas.microsoft.com/office/drawing/2014/chart" uri="{C3380CC4-5D6E-409C-BE32-E72D297353CC}">
              <c16:uniqueId val="{00000000-3F21-481A-9C2A-6DE24B8AA574}"/>
            </c:ext>
          </c:extLst>
        </c:ser>
        <c:dLbls>
          <c:showLegendKey val="0"/>
          <c:showVal val="0"/>
          <c:showCatName val="0"/>
          <c:showSerName val="0"/>
          <c:showPercent val="0"/>
          <c:showBubbleSize val="0"/>
        </c:dLbls>
        <c:gapWidth val="150"/>
        <c:axId val="357526088"/>
        <c:axId val="357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3F21-481A-9C2A-6DE24B8AA574}"/>
            </c:ext>
          </c:extLst>
        </c:ser>
        <c:dLbls>
          <c:showLegendKey val="0"/>
          <c:showVal val="0"/>
          <c:showCatName val="0"/>
          <c:showSerName val="0"/>
          <c:showPercent val="0"/>
          <c:showBubbleSize val="0"/>
        </c:dLbls>
        <c:marker val="1"/>
        <c:smooth val="0"/>
        <c:axId val="357526088"/>
        <c:axId val="357522560"/>
      </c:lineChart>
      <c:catAx>
        <c:axId val="357526088"/>
        <c:scaling>
          <c:orientation val="minMax"/>
        </c:scaling>
        <c:delete val="1"/>
        <c:axPos val="b"/>
        <c:numFmt formatCode="General" sourceLinked="1"/>
        <c:majorTickMark val="none"/>
        <c:minorTickMark val="none"/>
        <c:tickLblPos val="none"/>
        <c:crossAx val="357522560"/>
        <c:crosses val="autoZero"/>
        <c:auto val="1"/>
        <c:lblAlgn val="ctr"/>
        <c:lblOffset val="100"/>
        <c:noMultiLvlLbl val="1"/>
      </c:catAx>
      <c:valAx>
        <c:axId val="357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52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A88-4B83-B5F5-B0788D8E99D0}"/>
            </c:ext>
          </c:extLst>
        </c:ser>
        <c:dLbls>
          <c:showLegendKey val="0"/>
          <c:showVal val="0"/>
          <c:showCatName val="0"/>
          <c:showSerName val="0"/>
          <c:showPercent val="0"/>
          <c:showBubbleSize val="0"/>
        </c:dLbls>
        <c:gapWidth val="150"/>
        <c:axId val="357523344"/>
        <c:axId val="35752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A88-4B83-B5F5-B0788D8E99D0}"/>
            </c:ext>
          </c:extLst>
        </c:ser>
        <c:dLbls>
          <c:showLegendKey val="0"/>
          <c:showVal val="0"/>
          <c:showCatName val="0"/>
          <c:showSerName val="0"/>
          <c:showPercent val="0"/>
          <c:showBubbleSize val="0"/>
        </c:dLbls>
        <c:marker val="1"/>
        <c:smooth val="0"/>
        <c:axId val="357523344"/>
        <c:axId val="357526480"/>
      </c:lineChart>
      <c:catAx>
        <c:axId val="357523344"/>
        <c:scaling>
          <c:orientation val="minMax"/>
        </c:scaling>
        <c:delete val="1"/>
        <c:axPos val="b"/>
        <c:numFmt formatCode="General" sourceLinked="1"/>
        <c:majorTickMark val="none"/>
        <c:minorTickMark val="none"/>
        <c:tickLblPos val="none"/>
        <c:crossAx val="357526480"/>
        <c:crosses val="autoZero"/>
        <c:auto val="1"/>
        <c:lblAlgn val="ctr"/>
        <c:lblOffset val="100"/>
        <c:noMultiLvlLbl val="1"/>
      </c:catAx>
      <c:valAx>
        <c:axId val="35752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52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1C5-4157-9070-F2E8F50A8F87}"/>
            </c:ext>
          </c:extLst>
        </c:ser>
        <c:dLbls>
          <c:showLegendKey val="0"/>
          <c:showVal val="0"/>
          <c:showCatName val="0"/>
          <c:showSerName val="0"/>
          <c:showPercent val="0"/>
          <c:showBubbleSize val="0"/>
        </c:dLbls>
        <c:gapWidth val="150"/>
        <c:axId val="404925032"/>
        <c:axId val="40492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1C5-4157-9070-F2E8F50A8F87}"/>
            </c:ext>
          </c:extLst>
        </c:ser>
        <c:dLbls>
          <c:showLegendKey val="0"/>
          <c:showVal val="0"/>
          <c:showCatName val="0"/>
          <c:showSerName val="0"/>
          <c:showPercent val="0"/>
          <c:showBubbleSize val="0"/>
        </c:dLbls>
        <c:marker val="1"/>
        <c:smooth val="0"/>
        <c:axId val="404925032"/>
        <c:axId val="404926992"/>
      </c:lineChart>
      <c:catAx>
        <c:axId val="404925032"/>
        <c:scaling>
          <c:orientation val="minMax"/>
        </c:scaling>
        <c:delete val="1"/>
        <c:axPos val="b"/>
        <c:numFmt formatCode="General" sourceLinked="1"/>
        <c:majorTickMark val="none"/>
        <c:minorTickMark val="none"/>
        <c:tickLblPos val="none"/>
        <c:crossAx val="404926992"/>
        <c:crosses val="autoZero"/>
        <c:auto val="1"/>
        <c:lblAlgn val="ctr"/>
        <c:lblOffset val="100"/>
        <c:noMultiLvlLbl val="1"/>
      </c:catAx>
      <c:valAx>
        <c:axId val="40492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2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4E-49F0-A8CF-433EF58F8162}"/>
            </c:ext>
          </c:extLst>
        </c:ser>
        <c:dLbls>
          <c:showLegendKey val="0"/>
          <c:showVal val="0"/>
          <c:showCatName val="0"/>
          <c:showSerName val="0"/>
          <c:showPercent val="0"/>
          <c:showBubbleSize val="0"/>
        </c:dLbls>
        <c:gapWidth val="150"/>
        <c:axId val="404931696"/>
        <c:axId val="40492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444E-49F0-A8CF-433EF58F8162}"/>
            </c:ext>
          </c:extLst>
        </c:ser>
        <c:dLbls>
          <c:showLegendKey val="0"/>
          <c:showVal val="0"/>
          <c:showCatName val="0"/>
          <c:showSerName val="0"/>
          <c:showPercent val="0"/>
          <c:showBubbleSize val="0"/>
        </c:dLbls>
        <c:marker val="1"/>
        <c:smooth val="0"/>
        <c:axId val="404931696"/>
        <c:axId val="404925816"/>
      </c:lineChart>
      <c:catAx>
        <c:axId val="404931696"/>
        <c:scaling>
          <c:orientation val="minMax"/>
        </c:scaling>
        <c:delete val="1"/>
        <c:axPos val="b"/>
        <c:numFmt formatCode="General" sourceLinked="1"/>
        <c:majorTickMark val="none"/>
        <c:minorTickMark val="none"/>
        <c:tickLblPos val="none"/>
        <c:crossAx val="404925816"/>
        <c:crosses val="autoZero"/>
        <c:auto val="1"/>
        <c:lblAlgn val="ctr"/>
        <c:lblOffset val="100"/>
        <c:noMultiLvlLbl val="1"/>
      </c:catAx>
      <c:valAx>
        <c:axId val="40492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3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5B-404C-BFA0-CFA878E6B5A7}"/>
            </c:ext>
          </c:extLst>
        </c:ser>
        <c:dLbls>
          <c:showLegendKey val="0"/>
          <c:showVal val="0"/>
          <c:showCatName val="0"/>
          <c:showSerName val="0"/>
          <c:showPercent val="0"/>
          <c:showBubbleSize val="0"/>
        </c:dLbls>
        <c:gapWidth val="150"/>
        <c:axId val="404928952"/>
        <c:axId val="40493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5E5B-404C-BFA0-CFA878E6B5A7}"/>
            </c:ext>
          </c:extLst>
        </c:ser>
        <c:dLbls>
          <c:showLegendKey val="0"/>
          <c:showVal val="0"/>
          <c:showCatName val="0"/>
          <c:showSerName val="0"/>
          <c:showPercent val="0"/>
          <c:showBubbleSize val="0"/>
        </c:dLbls>
        <c:marker val="1"/>
        <c:smooth val="0"/>
        <c:axId val="404928952"/>
        <c:axId val="404930520"/>
      </c:lineChart>
      <c:catAx>
        <c:axId val="404928952"/>
        <c:scaling>
          <c:orientation val="minMax"/>
        </c:scaling>
        <c:delete val="1"/>
        <c:axPos val="b"/>
        <c:numFmt formatCode="General" sourceLinked="1"/>
        <c:majorTickMark val="none"/>
        <c:minorTickMark val="none"/>
        <c:tickLblPos val="none"/>
        <c:crossAx val="404930520"/>
        <c:crosses val="autoZero"/>
        <c:auto val="1"/>
        <c:lblAlgn val="ctr"/>
        <c:lblOffset val="100"/>
        <c:noMultiLvlLbl val="1"/>
      </c:catAx>
      <c:valAx>
        <c:axId val="40493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92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139.30000000000001</c:v>
                </c:pt>
                <c:pt idx="1">
                  <c:v>138.30000000000001</c:v>
                </c:pt>
                <c:pt idx="2">
                  <c:v>136.9</c:v>
                </c:pt>
                <c:pt idx="3">
                  <c:v>137.69999999999999</c:v>
                </c:pt>
                <c:pt idx="4">
                  <c:v>131.1</c:v>
                </c:pt>
              </c:numCache>
            </c:numRef>
          </c:val>
          <c:extLst xmlns:c16r2="http://schemas.microsoft.com/office/drawing/2015/06/chart">
            <c:ext xmlns:c16="http://schemas.microsoft.com/office/drawing/2014/chart" uri="{C3380CC4-5D6E-409C-BE32-E72D297353CC}">
              <c16:uniqueId val="{00000000-E1E4-4194-8B2A-6D7430BDFFB9}"/>
            </c:ext>
          </c:extLst>
        </c:ser>
        <c:dLbls>
          <c:showLegendKey val="0"/>
          <c:showVal val="0"/>
          <c:showCatName val="0"/>
          <c:showSerName val="0"/>
          <c:showPercent val="0"/>
          <c:showBubbleSize val="0"/>
        </c:dLbls>
        <c:gapWidth val="150"/>
        <c:axId val="404930912"/>
        <c:axId val="4049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E1E4-4194-8B2A-6D7430BDFFB9}"/>
            </c:ext>
          </c:extLst>
        </c:ser>
        <c:dLbls>
          <c:showLegendKey val="0"/>
          <c:showVal val="0"/>
          <c:showCatName val="0"/>
          <c:showSerName val="0"/>
          <c:showPercent val="0"/>
          <c:showBubbleSize val="0"/>
        </c:dLbls>
        <c:marker val="1"/>
        <c:smooth val="0"/>
        <c:axId val="404930912"/>
        <c:axId val="404927776"/>
      </c:lineChart>
      <c:catAx>
        <c:axId val="404930912"/>
        <c:scaling>
          <c:orientation val="minMax"/>
        </c:scaling>
        <c:delete val="1"/>
        <c:axPos val="b"/>
        <c:numFmt formatCode="General" sourceLinked="1"/>
        <c:majorTickMark val="none"/>
        <c:minorTickMark val="none"/>
        <c:tickLblPos val="none"/>
        <c:crossAx val="404927776"/>
        <c:crosses val="autoZero"/>
        <c:auto val="1"/>
        <c:lblAlgn val="ctr"/>
        <c:lblOffset val="100"/>
        <c:noMultiLvlLbl val="1"/>
      </c:catAx>
      <c:valAx>
        <c:axId val="40492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c:v>
                </c:pt>
                <c:pt idx="1">
                  <c:v>56</c:v>
                </c:pt>
                <c:pt idx="2">
                  <c:v>52</c:v>
                </c:pt>
                <c:pt idx="3">
                  <c:v>87.9</c:v>
                </c:pt>
                <c:pt idx="4">
                  <c:v>86.3</c:v>
                </c:pt>
              </c:numCache>
            </c:numRef>
          </c:val>
          <c:extLst xmlns:c16r2="http://schemas.microsoft.com/office/drawing/2015/06/chart">
            <c:ext xmlns:c16="http://schemas.microsoft.com/office/drawing/2014/chart" uri="{C3380CC4-5D6E-409C-BE32-E72D297353CC}">
              <c16:uniqueId val="{00000000-43FB-42BF-A8E2-9E99E2CFA942}"/>
            </c:ext>
          </c:extLst>
        </c:ser>
        <c:dLbls>
          <c:showLegendKey val="0"/>
          <c:showVal val="0"/>
          <c:showCatName val="0"/>
          <c:showSerName val="0"/>
          <c:showPercent val="0"/>
          <c:showBubbleSize val="0"/>
        </c:dLbls>
        <c:gapWidth val="150"/>
        <c:axId val="404926600"/>
        <c:axId val="4049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43FB-42BF-A8E2-9E99E2CFA942}"/>
            </c:ext>
          </c:extLst>
        </c:ser>
        <c:dLbls>
          <c:showLegendKey val="0"/>
          <c:showVal val="0"/>
          <c:showCatName val="0"/>
          <c:showSerName val="0"/>
          <c:showPercent val="0"/>
          <c:showBubbleSize val="0"/>
        </c:dLbls>
        <c:marker val="1"/>
        <c:smooth val="0"/>
        <c:axId val="404926600"/>
        <c:axId val="404932480"/>
      </c:lineChart>
      <c:catAx>
        <c:axId val="404926600"/>
        <c:scaling>
          <c:orientation val="minMax"/>
        </c:scaling>
        <c:delete val="1"/>
        <c:axPos val="b"/>
        <c:numFmt formatCode="General" sourceLinked="1"/>
        <c:majorTickMark val="none"/>
        <c:minorTickMark val="none"/>
        <c:tickLblPos val="none"/>
        <c:crossAx val="404932480"/>
        <c:crosses val="autoZero"/>
        <c:auto val="1"/>
        <c:lblAlgn val="ctr"/>
        <c:lblOffset val="100"/>
        <c:noMultiLvlLbl val="1"/>
      </c:catAx>
      <c:valAx>
        <c:axId val="40493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92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44534</c:v>
                </c:pt>
                <c:pt idx="1">
                  <c:v>40363</c:v>
                </c:pt>
                <c:pt idx="2">
                  <c:v>36546</c:v>
                </c:pt>
                <c:pt idx="3">
                  <c:v>29589</c:v>
                </c:pt>
                <c:pt idx="4">
                  <c:v>27827</c:v>
                </c:pt>
              </c:numCache>
            </c:numRef>
          </c:val>
          <c:extLst xmlns:c16r2="http://schemas.microsoft.com/office/drawing/2015/06/chart">
            <c:ext xmlns:c16="http://schemas.microsoft.com/office/drawing/2014/chart" uri="{C3380CC4-5D6E-409C-BE32-E72D297353CC}">
              <c16:uniqueId val="{00000000-D0E8-479C-B945-04DC5DCD27C8}"/>
            </c:ext>
          </c:extLst>
        </c:ser>
        <c:dLbls>
          <c:showLegendKey val="0"/>
          <c:showVal val="0"/>
          <c:showCatName val="0"/>
          <c:showSerName val="0"/>
          <c:showPercent val="0"/>
          <c:showBubbleSize val="0"/>
        </c:dLbls>
        <c:gapWidth val="150"/>
        <c:axId val="404928168"/>
        <c:axId val="40492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D0E8-479C-B945-04DC5DCD27C8}"/>
            </c:ext>
          </c:extLst>
        </c:ser>
        <c:dLbls>
          <c:showLegendKey val="0"/>
          <c:showVal val="0"/>
          <c:showCatName val="0"/>
          <c:showSerName val="0"/>
          <c:showPercent val="0"/>
          <c:showBubbleSize val="0"/>
        </c:dLbls>
        <c:marker val="1"/>
        <c:smooth val="0"/>
        <c:axId val="404928168"/>
        <c:axId val="404928560"/>
      </c:lineChart>
      <c:catAx>
        <c:axId val="404928168"/>
        <c:scaling>
          <c:orientation val="minMax"/>
        </c:scaling>
        <c:delete val="1"/>
        <c:axPos val="b"/>
        <c:numFmt formatCode="General" sourceLinked="1"/>
        <c:majorTickMark val="none"/>
        <c:minorTickMark val="none"/>
        <c:tickLblPos val="none"/>
        <c:crossAx val="404928560"/>
        <c:crosses val="autoZero"/>
        <c:auto val="1"/>
        <c:lblAlgn val="ctr"/>
        <c:lblOffset val="100"/>
        <c:noMultiLvlLbl val="1"/>
      </c:catAx>
      <c:valAx>
        <c:axId val="404928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92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9" zoomScaleNormal="100" zoomScaleSheetLayoutView="70" workbookViewId="0">
      <selection activeCell="HZ35" sqref="HZ3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長崎市松山町駐車場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9301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302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213</v>
      </c>
      <c r="V31" s="113"/>
      <c r="W31" s="113"/>
      <c r="X31" s="113"/>
      <c r="Y31" s="113"/>
      <c r="Z31" s="113"/>
      <c r="AA31" s="113"/>
      <c r="AB31" s="113"/>
      <c r="AC31" s="113"/>
      <c r="AD31" s="113"/>
      <c r="AE31" s="113"/>
      <c r="AF31" s="113"/>
      <c r="AG31" s="113"/>
      <c r="AH31" s="113"/>
      <c r="AI31" s="113"/>
      <c r="AJ31" s="113"/>
      <c r="AK31" s="113"/>
      <c r="AL31" s="113"/>
      <c r="AM31" s="113"/>
      <c r="AN31" s="113">
        <f>データ!Z7</f>
        <v>195</v>
      </c>
      <c r="AO31" s="113"/>
      <c r="AP31" s="113"/>
      <c r="AQ31" s="113"/>
      <c r="AR31" s="113"/>
      <c r="AS31" s="113"/>
      <c r="AT31" s="113"/>
      <c r="AU31" s="113"/>
      <c r="AV31" s="113"/>
      <c r="AW31" s="113"/>
      <c r="AX31" s="113"/>
      <c r="AY31" s="113"/>
      <c r="AZ31" s="113"/>
      <c r="BA31" s="113"/>
      <c r="BB31" s="113"/>
      <c r="BC31" s="113"/>
      <c r="BD31" s="113"/>
      <c r="BE31" s="113"/>
      <c r="BF31" s="113"/>
      <c r="BG31" s="113">
        <f>データ!AA7</f>
        <v>180</v>
      </c>
      <c r="BH31" s="113"/>
      <c r="BI31" s="113"/>
      <c r="BJ31" s="113"/>
      <c r="BK31" s="113"/>
      <c r="BL31" s="113"/>
      <c r="BM31" s="113"/>
      <c r="BN31" s="113"/>
      <c r="BO31" s="113"/>
      <c r="BP31" s="113"/>
      <c r="BQ31" s="113"/>
      <c r="BR31" s="113"/>
      <c r="BS31" s="113"/>
      <c r="BT31" s="113"/>
      <c r="BU31" s="113"/>
      <c r="BV31" s="113"/>
      <c r="BW31" s="113"/>
      <c r="BX31" s="113"/>
      <c r="BY31" s="113"/>
      <c r="BZ31" s="113">
        <f>データ!AB7</f>
        <v>310.8</v>
      </c>
      <c r="CA31" s="113"/>
      <c r="CB31" s="113"/>
      <c r="CC31" s="113"/>
      <c r="CD31" s="113"/>
      <c r="CE31" s="113"/>
      <c r="CF31" s="113"/>
      <c r="CG31" s="113"/>
      <c r="CH31" s="113"/>
      <c r="CI31" s="113"/>
      <c r="CJ31" s="113"/>
      <c r="CK31" s="113"/>
      <c r="CL31" s="113"/>
      <c r="CM31" s="113"/>
      <c r="CN31" s="113"/>
      <c r="CO31" s="113"/>
      <c r="CP31" s="113"/>
      <c r="CQ31" s="113"/>
      <c r="CR31" s="113"/>
      <c r="CS31" s="113">
        <f>データ!AC7</f>
        <v>314.10000000000002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139.30000000000001</v>
      </c>
      <c r="JD31" s="115"/>
      <c r="JE31" s="115"/>
      <c r="JF31" s="115"/>
      <c r="JG31" s="115"/>
      <c r="JH31" s="115"/>
      <c r="JI31" s="115"/>
      <c r="JJ31" s="115"/>
      <c r="JK31" s="115"/>
      <c r="JL31" s="115"/>
      <c r="JM31" s="115"/>
      <c r="JN31" s="115"/>
      <c r="JO31" s="115"/>
      <c r="JP31" s="115"/>
      <c r="JQ31" s="115"/>
      <c r="JR31" s="115"/>
      <c r="JS31" s="115"/>
      <c r="JT31" s="115"/>
      <c r="JU31" s="116"/>
      <c r="JV31" s="114">
        <f>データ!DL7</f>
        <v>138.30000000000001</v>
      </c>
      <c r="JW31" s="115"/>
      <c r="JX31" s="115"/>
      <c r="JY31" s="115"/>
      <c r="JZ31" s="115"/>
      <c r="KA31" s="115"/>
      <c r="KB31" s="115"/>
      <c r="KC31" s="115"/>
      <c r="KD31" s="115"/>
      <c r="KE31" s="115"/>
      <c r="KF31" s="115"/>
      <c r="KG31" s="115"/>
      <c r="KH31" s="115"/>
      <c r="KI31" s="115"/>
      <c r="KJ31" s="115"/>
      <c r="KK31" s="115"/>
      <c r="KL31" s="115"/>
      <c r="KM31" s="115"/>
      <c r="KN31" s="116"/>
      <c r="KO31" s="114">
        <f>データ!DM7</f>
        <v>136.9</v>
      </c>
      <c r="KP31" s="115"/>
      <c r="KQ31" s="115"/>
      <c r="KR31" s="115"/>
      <c r="KS31" s="115"/>
      <c r="KT31" s="115"/>
      <c r="KU31" s="115"/>
      <c r="KV31" s="115"/>
      <c r="KW31" s="115"/>
      <c r="KX31" s="115"/>
      <c r="KY31" s="115"/>
      <c r="KZ31" s="115"/>
      <c r="LA31" s="115"/>
      <c r="LB31" s="115"/>
      <c r="LC31" s="115"/>
      <c r="LD31" s="115"/>
      <c r="LE31" s="115"/>
      <c r="LF31" s="115"/>
      <c r="LG31" s="116"/>
      <c r="LH31" s="114">
        <f>データ!DN7</f>
        <v>137.69999999999999</v>
      </c>
      <c r="LI31" s="115"/>
      <c r="LJ31" s="115"/>
      <c r="LK31" s="115"/>
      <c r="LL31" s="115"/>
      <c r="LM31" s="115"/>
      <c r="LN31" s="115"/>
      <c r="LO31" s="115"/>
      <c r="LP31" s="115"/>
      <c r="LQ31" s="115"/>
      <c r="LR31" s="115"/>
      <c r="LS31" s="115"/>
      <c r="LT31" s="115"/>
      <c r="LU31" s="115"/>
      <c r="LV31" s="115"/>
      <c r="LW31" s="115"/>
      <c r="LX31" s="115"/>
      <c r="LY31" s="115"/>
      <c r="LZ31" s="116"/>
      <c r="MA31" s="114">
        <f>データ!DO7</f>
        <v>131.1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60</v>
      </c>
      <c r="EM52" s="113"/>
      <c r="EN52" s="113"/>
      <c r="EO52" s="113"/>
      <c r="EP52" s="113"/>
      <c r="EQ52" s="113"/>
      <c r="ER52" s="113"/>
      <c r="ES52" s="113"/>
      <c r="ET52" s="113"/>
      <c r="EU52" s="113"/>
      <c r="EV52" s="113"/>
      <c r="EW52" s="113"/>
      <c r="EX52" s="113"/>
      <c r="EY52" s="113"/>
      <c r="EZ52" s="113"/>
      <c r="FA52" s="113"/>
      <c r="FB52" s="113"/>
      <c r="FC52" s="113"/>
      <c r="FD52" s="113"/>
      <c r="FE52" s="113">
        <f>データ!BG7</f>
        <v>56</v>
      </c>
      <c r="FF52" s="113"/>
      <c r="FG52" s="113"/>
      <c r="FH52" s="113"/>
      <c r="FI52" s="113"/>
      <c r="FJ52" s="113"/>
      <c r="FK52" s="113"/>
      <c r="FL52" s="113"/>
      <c r="FM52" s="113"/>
      <c r="FN52" s="113"/>
      <c r="FO52" s="113"/>
      <c r="FP52" s="113"/>
      <c r="FQ52" s="113"/>
      <c r="FR52" s="113"/>
      <c r="FS52" s="113"/>
      <c r="FT52" s="113"/>
      <c r="FU52" s="113"/>
      <c r="FV52" s="113"/>
      <c r="FW52" s="113"/>
      <c r="FX52" s="113">
        <f>データ!BH7</f>
        <v>52</v>
      </c>
      <c r="FY52" s="113"/>
      <c r="FZ52" s="113"/>
      <c r="GA52" s="113"/>
      <c r="GB52" s="113"/>
      <c r="GC52" s="113"/>
      <c r="GD52" s="113"/>
      <c r="GE52" s="113"/>
      <c r="GF52" s="113"/>
      <c r="GG52" s="113"/>
      <c r="GH52" s="113"/>
      <c r="GI52" s="113"/>
      <c r="GJ52" s="113"/>
      <c r="GK52" s="113"/>
      <c r="GL52" s="113"/>
      <c r="GM52" s="113"/>
      <c r="GN52" s="113"/>
      <c r="GO52" s="113"/>
      <c r="GP52" s="113"/>
      <c r="GQ52" s="113">
        <f>データ!BI7</f>
        <v>87.9</v>
      </c>
      <c r="GR52" s="113"/>
      <c r="GS52" s="113"/>
      <c r="GT52" s="113"/>
      <c r="GU52" s="113"/>
      <c r="GV52" s="113"/>
      <c r="GW52" s="113"/>
      <c r="GX52" s="113"/>
      <c r="GY52" s="113"/>
      <c r="GZ52" s="113"/>
      <c r="HA52" s="113"/>
      <c r="HB52" s="113"/>
      <c r="HC52" s="113"/>
      <c r="HD52" s="113"/>
      <c r="HE52" s="113"/>
      <c r="HF52" s="113"/>
      <c r="HG52" s="113"/>
      <c r="HH52" s="113"/>
      <c r="HI52" s="113"/>
      <c r="HJ52" s="113">
        <f>データ!BJ7</f>
        <v>86.3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44534</v>
      </c>
      <c r="JD52" s="120"/>
      <c r="JE52" s="120"/>
      <c r="JF52" s="120"/>
      <c r="JG52" s="120"/>
      <c r="JH52" s="120"/>
      <c r="JI52" s="120"/>
      <c r="JJ52" s="120"/>
      <c r="JK52" s="120"/>
      <c r="JL52" s="120"/>
      <c r="JM52" s="120"/>
      <c r="JN52" s="120"/>
      <c r="JO52" s="120"/>
      <c r="JP52" s="120"/>
      <c r="JQ52" s="120"/>
      <c r="JR52" s="120"/>
      <c r="JS52" s="120"/>
      <c r="JT52" s="120"/>
      <c r="JU52" s="120"/>
      <c r="JV52" s="120">
        <f>データ!BR7</f>
        <v>40363</v>
      </c>
      <c r="JW52" s="120"/>
      <c r="JX52" s="120"/>
      <c r="JY52" s="120"/>
      <c r="JZ52" s="120"/>
      <c r="KA52" s="120"/>
      <c r="KB52" s="120"/>
      <c r="KC52" s="120"/>
      <c r="KD52" s="120"/>
      <c r="KE52" s="120"/>
      <c r="KF52" s="120"/>
      <c r="KG52" s="120"/>
      <c r="KH52" s="120"/>
      <c r="KI52" s="120"/>
      <c r="KJ52" s="120"/>
      <c r="KK52" s="120"/>
      <c r="KL52" s="120"/>
      <c r="KM52" s="120"/>
      <c r="KN52" s="120"/>
      <c r="KO52" s="120">
        <f>データ!BS7</f>
        <v>36546</v>
      </c>
      <c r="KP52" s="120"/>
      <c r="KQ52" s="120"/>
      <c r="KR52" s="120"/>
      <c r="KS52" s="120"/>
      <c r="KT52" s="120"/>
      <c r="KU52" s="120"/>
      <c r="KV52" s="120"/>
      <c r="KW52" s="120"/>
      <c r="KX52" s="120"/>
      <c r="KY52" s="120"/>
      <c r="KZ52" s="120"/>
      <c r="LA52" s="120"/>
      <c r="LB52" s="120"/>
      <c r="LC52" s="120"/>
      <c r="LD52" s="120"/>
      <c r="LE52" s="120"/>
      <c r="LF52" s="120"/>
      <c r="LG52" s="120"/>
      <c r="LH52" s="120">
        <f>データ!BT7</f>
        <v>29589</v>
      </c>
      <c r="LI52" s="120"/>
      <c r="LJ52" s="120"/>
      <c r="LK52" s="120"/>
      <c r="LL52" s="120"/>
      <c r="LM52" s="120"/>
      <c r="LN52" s="120"/>
      <c r="LO52" s="120"/>
      <c r="LP52" s="120"/>
      <c r="LQ52" s="120"/>
      <c r="LR52" s="120"/>
      <c r="LS52" s="120"/>
      <c r="LT52" s="120"/>
      <c r="LU52" s="120"/>
      <c r="LV52" s="120"/>
      <c r="LW52" s="120"/>
      <c r="LX52" s="120"/>
      <c r="LY52" s="120"/>
      <c r="LZ52" s="120"/>
      <c r="MA52" s="120">
        <f>データ!BU7</f>
        <v>27827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1548151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185516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48</v>
      </c>
      <c r="KB77" s="115"/>
      <c r="KC77" s="115"/>
      <c r="KD77" s="115"/>
      <c r="KE77" s="115"/>
      <c r="KF77" s="115"/>
      <c r="KG77" s="115"/>
      <c r="KH77" s="115"/>
      <c r="KI77" s="115"/>
      <c r="KJ77" s="115"/>
      <c r="KK77" s="115"/>
      <c r="KL77" s="115"/>
      <c r="KM77" s="115"/>
      <c r="KN77" s="115"/>
      <c r="KO77" s="116"/>
      <c r="KP77" s="114">
        <f>データ!DA7</f>
        <v>41</v>
      </c>
      <c r="KQ77" s="115"/>
      <c r="KR77" s="115"/>
      <c r="KS77" s="115"/>
      <c r="KT77" s="115"/>
      <c r="KU77" s="115"/>
      <c r="KV77" s="115"/>
      <c r="KW77" s="115"/>
      <c r="KX77" s="115"/>
      <c r="KY77" s="115"/>
      <c r="KZ77" s="115"/>
      <c r="LA77" s="115"/>
      <c r="LB77" s="115"/>
      <c r="LC77" s="115"/>
      <c r="LD77" s="116"/>
      <c r="LE77" s="114">
        <f>データ!DB7</f>
        <v>34</v>
      </c>
      <c r="LF77" s="115"/>
      <c r="LG77" s="115"/>
      <c r="LH77" s="115"/>
      <c r="LI77" s="115"/>
      <c r="LJ77" s="115"/>
      <c r="LK77" s="115"/>
      <c r="LL77" s="115"/>
      <c r="LM77" s="115"/>
      <c r="LN77" s="115"/>
      <c r="LO77" s="115"/>
      <c r="LP77" s="115"/>
      <c r="LQ77" s="115"/>
      <c r="LR77" s="115"/>
      <c r="LS77" s="116"/>
      <c r="LT77" s="114">
        <f>データ!DC7</f>
        <v>51.6</v>
      </c>
      <c r="LU77" s="115"/>
      <c r="LV77" s="115"/>
      <c r="LW77" s="115"/>
      <c r="LX77" s="115"/>
      <c r="LY77" s="115"/>
      <c r="LZ77" s="115"/>
      <c r="MA77" s="115"/>
      <c r="MB77" s="115"/>
      <c r="MC77" s="115"/>
      <c r="MD77" s="115"/>
      <c r="ME77" s="115"/>
      <c r="MF77" s="115"/>
      <c r="MG77" s="115"/>
      <c r="MH77" s="116"/>
      <c r="MI77" s="114">
        <f>データ!DD7</f>
        <v>51.9</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w/mAnhh7v/0zQPDyB31gCtAoxdLsd3i67pVTwqR3UYYLCPLzPTk+ubc/841XH4Aa3M/UCP4yYC+R4/5AovaoYw==" saltValue="4JdkBm8fH4wKP05r1D5XB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101</v>
      </c>
      <c r="AZ5" s="47" t="s">
        <v>95</v>
      </c>
      <c r="BA5" s="47" t="s">
        <v>96</v>
      </c>
      <c r="BB5" s="47" t="s">
        <v>97</v>
      </c>
      <c r="BC5" s="47" t="s">
        <v>98</v>
      </c>
      <c r="BD5" s="47" t="s">
        <v>99</v>
      </c>
      <c r="BE5" s="47" t="s">
        <v>100</v>
      </c>
      <c r="BF5" s="47" t="s">
        <v>102</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102</v>
      </c>
      <c r="DL5" s="47" t="s">
        <v>103</v>
      </c>
      <c r="DM5" s="47" t="s">
        <v>92</v>
      </c>
      <c r="DN5" s="47" t="s">
        <v>93</v>
      </c>
      <c r="DO5" s="47" t="s">
        <v>94</v>
      </c>
      <c r="DP5" s="47" t="s">
        <v>95</v>
      </c>
      <c r="DQ5" s="47" t="s">
        <v>96</v>
      </c>
      <c r="DR5" s="47" t="s">
        <v>97</v>
      </c>
      <c r="DS5" s="47" t="s">
        <v>98</v>
      </c>
      <c r="DT5" s="47" t="s">
        <v>99</v>
      </c>
      <c r="DU5" s="47" t="s">
        <v>100</v>
      </c>
    </row>
    <row r="6" spans="1:125" s="54" customFormat="1" x14ac:dyDescent="0.15">
      <c r="A6" s="37" t="s">
        <v>104</v>
      </c>
      <c r="B6" s="48">
        <f>B8</f>
        <v>2021</v>
      </c>
      <c r="C6" s="48">
        <f t="shared" ref="C6:X6" si="1">C8</f>
        <v>422011</v>
      </c>
      <c r="D6" s="48">
        <f t="shared" si="1"/>
        <v>47</v>
      </c>
      <c r="E6" s="48">
        <f t="shared" si="1"/>
        <v>14</v>
      </c>
      <c r="F6" s="48">
        <f t="shared" si="1"/>
        <v>0</v>
      </c>
      <c r="G6" s="48">
        <f t="shared" si="1"/>
        <v>6</v>
      </c>
      <c r="H6" s="48" t="str">
        <f>SUBSTITUTE(H8,"　","")</f>
        <v>長崎県長崎市</v>
      </c>
      <c r="I6" s="48" t="str">
        <f t="shared" si="1"/>
        <v>長崎市松山町駐車場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 附置義務駐車施設</v>
      </c>
      <c r="Q6" s="50" t="str">
        <f t="shared" si="1"/>
        <v>地下式</v>
      </c>
      <c r="R6" s="51">
        <f t="shared" si="1"/>
        <v>25</v>
      </c>
      <c r="S6" s="50" t="str">
        <f t="shared" si="1"/>
        <v>公共施設</v>
      </c>
      <c r="T6" s="50" t="str">
        <f t="shared" si="1"/>
        <v>有</v>
      </c>
      <c r="U6" s="51">
        <f t="shared" si="1"/>
        <v>9301</v>
      </c>
      <c r="V6" s="51">
        <f t="shared" si="1"/>
        <v>302</v>
      </c>
      <c r="W6" s="51">
        <f t="shared" si="1"/>
        <v>1500</v>
      </c>
      <c r="X6" s="50" t="str">
        <f t="shared" si="1"/>
        <v>利用料金制</v>
      </c>
      <c r="Y6" s="52">
        <f>IF(Y8="-",NA(),Y8)</f>
        <v>213</v>
      </c>
      <c r="Z6" s="52">
        <f t="shared" ref="Z6:AH6" si="2">IF(Z8="-",NA(),Z8)</f>
        <v>195</v>
      </c>
      <c r="AA6" s="52">
        <f t="shared" si="2"/>
        <v>180</v>
      </c>
      <c r="AB6" s="52">
        <f t="shared" si="2"/>
        <v>310.8</v>
      </c>
      <c r="AC6" s="52">
        <f t="shared" si="2"/>
        <v>314.10000000000002</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60</v>
      </c>
      <c r="BG6" s="52">
        <f t="shared" ref="BG6:BO6" si="5">IF(BG8="-",NA(),BG8)</f>
        <v>56</v>
      </c>
      <c r="BH6" s="52">
        <f t="shared" si="5"/>
        <v>52</v>
      </c>
      <c r="BI6" s="52">
        <f t="shared" si="5"/>
        <v>87.9</v>
      </c>
      <c r="BJ6" s="52">
        <f t="shared" si="5"/>
        <v>86.3</v>
      </c>
      <c r="BK6" s="52">
        <f t="shared" si="5"/>
        <v>6.5</v>
      </c>
      <c r="BL6" s="52">
        <f t="shared" si="5"/>
        <v>-0.1</v>
      </c>
      <c r="BM6" s="52">
        <f t="shared" si="5"/>
        <v>-9.8000000000000007</v>
      </c>
      <c r="BN6" s="52">
        <f t="shared" si="5"/>
        <v>-25.9</v>
      </c>
      <c r="BO6" s="52">
        <f t="shared" si="5"/>
        <v>-24.6</v>
      </c>
      <c r="BP6" s="49" t="str">
        <f>IF(BP8="-","",IF(BP8="-","【-】","【"&amp;SUBSTITUTE(TEXT(BP8,"#,##0.0"),"-","△")&amp;"】"))</f>
        <v>【0.8】</v>
      </c>
      <c r="BQ6" s="53">
        <f>IF(BQ8="-",NA(),BQ8)</f>
        <v>44534</v>
      </c>
      <c r="BR6" s="53">
        <f t="shared" ref="BR6:BZ6" si="6">IF(BR8="-",NA(),BR8)</f>
        <v>40363</v>
      </c>
      <c r="BS6" s="53">
        <f t="shared" si="6"/>
        <v>36546</v>
      </c>
      <c r="BT6" s="53">
        <f t="shared" si="6"/>
        <v>29589</v>
      </c>
      <c r="BU6" s="53">
        <f t="shared" si="6"/>
        <v>27827</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105</v>
      </c>
      <c r="CM6" s="51">
        <f t="shared" ref="CM6:CN6" si="7">CM8</f>
        <v>1548151</v>
      </c>
      <c r="CN6" s="51">
        <f t="shared" si="7"/>
        <v>185516</v>
      </c>
      <c r="CO6" s="52"/>
      <c r="CP6" s="52"/>
      <c r="CQ6" s="52"/>
      <c r="CR6" s="52"/>
      <c r="CS6" s="52"/>
      <c r="CT6" s="52"/>
      <c r="CU6" s="52"/>
      <c r="CV6" s="52"/>
      <c r="CW6" s="52"/>
      <c r="CX6" s="52"/>
      <c r="CY6" s="49" t="s">
        <v>105</v>
      </c>
      <c r="CZ6" s="52">
        <f>IF(CZ8="-",NA(),CZ8)</f>
        <v>48</v>
      </c>
      <c r="DA6" s="52">
        <f t="shared" ref="DA6:DI6" si="8">IF(DA8="-",NA(),DA8)</f>
        <v>41</v>
      </c>
      <c r="DB6" s="52">
        <f t="shared" si="8"/>
        <v>34</v>
      </c>
      <c r="DC6" s="52">
        <f t="shared" si="8"/>
        <v>51.6</v>
      </c>
      <c r="DD6" s="52">
        <f t="shared" si="8"/>
        <v>51.9</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139.30000000000001</v>
      </c>
      <c r="DL6" s="52">
        <f t="shared" ref="DL6:DT6" si="9">IF(DL8="-",NA(),DL8)</f>
        <v>138.30000000000001</v>
      </c>
      <c r="DM6" s="52">
        <f t="shared" si="9"/>
        <v>136.9</v>
      </c>
      <c r="DN6" s="52">
        <f t="shared" si="9"/>
        <v>137.69999999999999</v>
      </c>
      <c r="DO6" s="52">
        <f t="shared" si="9"/>
        <v>131.1</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106</v>
      </c>
      <c r="B7" s="48">
        <f t="shared" ref="B7:X7" si="10">B8</f>
        <v>2021</v>
      </c>
      <c r="C7" s="48">
        <f t="shared" si="10"/>
        <v>422011</v>
      </c>
      <c r="D7" s="48">
        <f t="shared" si="10"/>
        <v>47</v>
      </c>
      <c r="E7" s="48">
        <f t="shared" si="10"/>
        <v>14</v>
      </c>
      <c r="F7" s="48">
        <f t="shared" si="10"/>
        <v>0</v>
      </c>
      <c r="G7" s="48">
        <f t="shared" si="10"/>
        <v>6</v>
      </c>
      <c r="H7" s="48" t="str">
        <f t="shared" si="10"/>
        <v>長崎県　長崎市</v>
      </c>
      <c r="I7" s="48" t="str">
        <f t="shared" si="10"/>
        <v>長崎市松山町駐車場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 附置義務駐車施設</v>
      </c>
      <c r="Q7" s="50" t="str">
        <f t="shared" si="10"/>
        <v>地下式</v>
      </c>
      <c r="R7" s="51">
        <f t="shared" si="10"/>
        <v>25</v>
      </c>
      <c r="S7" s="50" t="str">
        <f t="shared" si="10"/>
        <v>公共施設</v>
      </c>
      <c r="T7" s="50" t="str">
        <f t="shared" si="10"/>
        <v>有</v>
      </c>
      <c r="U7" s="51">
        <f t="shared" si="10"/>
        <v>9301</v>
      </c>
      <c r="V7" s="51">
        <f t="shared" si="10"/>
        <v>302</v>
      </c>
      <c r="W7" s="51">
        <f t="shared" si="10"/>
        <v>1500</v>
      </c>
      <c r="X7" s="50" t="str">
        <f t="shared" si="10"/>
        <v>利用料金制</v>
      </c>
      <c r="Y7" s="52">
        <f>Y8</f>
        <v>213</v>
      </c>
      <c r="Z7" s="52">
        <f t="shared" ref="Z7:AH7" si="11">Z8</f>
        <v>195</v>
      </c>
      <c r="AA7" s="52">
        <f t="shared" si="11"/>
        <v>180</v>
      </c>
      <c r="AB7" s="52">
        <f t="shared" si="11"/>
        <v>310.8</v>
      </c>
      <c r="AC7" s="52">
        <f t="shared" si="11"/>
        <v>314.10000000000002</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60</v>
      </c>
      <c r="BG7" s="52">
        <f t="shared" ref="BG7:BO7" si="14">BG8</f>
        <v>56</v>
      </c>
      <c r="BH7" s="52">
        <f t="shared" si="14"/>
        <v>52</v>
      </c>
      <c r="BI7" s="52">
        <f t="shared" si="14"/>
        <v>87.9</v>
      </c>
      <c r="BJ7" s="52">
        <f t="shared" si="14"/>
        <v>86.3</v>
      </c>
      <c r="BK7" s="52">
        <f t="shared" si="14"/>
        <v>6.5</v>
      </c>
      <c r="BL7" s="52">
        <f t="shared" si="14"/>
        <v>-0.1</v>
      </c>
      <c r="BM7" s="52">
        <f t="shared" si="14"/>
        <v>-9.8000000000000007</v>
      </c>
      <c r="BN7" s="52">
        <f t="shared" si="14"/>
        <v>-25.9</v>
      </c>
      <c r="BO7" s="52">
        <f t="shared" si="14"/>
        <v>-24.6</v>
      </c>
      <c r="BP7" s="49"/>
      <c r="BQ7" s="53">
        <f>BQ8</f>
        <v>44534</v>
      </c>
      <c r="BR7" s="53">
        <f t="shared" ref="BR7:BZ7" si="15">BR8</f>
        <v>40363</v>
      </c>
      <c r="BS7" s="53">
        <f t="shared" si="15"/>
        <v>36546</v>
      </c>
      <c r="BT7" s="53">
        <f t="shared" si="15"/>
        <v>29589</v>
      </c>
      <c r="BU7" s="53">
        <f t="shared" si="15"/>
        <v>27827</v>
      </c>
      <c r="BV7" s="53">
        <f t="shared" si="15"/>
        <v>17384</v>
      </c>
      <c r="BW7" s="53">
        <f t="shared" si="15"/>
        <v>16973</v>
      </c>
      <c r="BX7" s="53">
        <f t="shared" si="15"/>
        <v>5206</v>
      </c>
      <c r="BY7" s="53">
        <f t="shared" si="15"/>
        <v>2220</v>
      </c>
      <c r="BZ7" s="53">
        <f t="shared" si="15"/>
        <v>3097</v>
      </c>
      <c r="CA7" s="51"/>
      <c r="CB7" s="52" t="s">
        <v>107</v>
      </c>
      <c r="CC7" s="52" t="s">
        <v>107</v>
      </c>
      <c r="CD7" s="52" t="s">
        <v>107</v>
      </c>
      <c r="CE7" s="52" t="s">
        <v>107</v>
      </c>
      <c r="CF7" s="52" t="s">
        <v>107</v>
      </c>
      <c r="CG7" s="52" t="s">
        <v>107</v>
      </c>
      <c r="CH7" s="52" t="s">
        <v>107</v>
      </c>
      <c r="CI7" s="52" t="s">
        <v>107</v>
      </c>
      <c r="CJ7" s="52" t="s">
        <v>107</v>
      </c>
      <c r="CK7" s="52" t="s">
        <v>105</v>
      </c>
      <c r="CL7" s="49"/>
      <c r="CM7" s="51">
        <f>CM8</f>
        <v>1548151</v>
      </c>
      <c r="CN7" s="51">
        <f>CN8</f>
        <v>185516</v>
      </c>
      <c r="CO7" s="52" t="s">
        <v>107</v>
      </c>
      <c r="CP7" s="52" t="s">
        <v>107</v>
      </c>
      <c r="CQ7" s="52" t="s">
        <v>107</v>
      </c>
      <c r="CR7" s="52" t="s">
        <v>107</v>
      </c>
      <c r="CS7" s="52" t="s">
        <v>107</v>
      </c>
      <c r="CT7" s="52" t="s">
        <v>107</v>
      </c>
      <c r="CU7" s="52" t="s">
        <v>107</v>
      </c>
      <c r="CV7" s="52" t="s">
        <v>107</v>
      </c>
      <c r="CW7" s="52" t="s">
        <v>107</v>
      </c>
      <c r="CX7" s="52" t="s">
        <v>105</v>
      </c>
      <c r="CY7" s="49"/>
      <c r="CZ7" s="52">
        <f>CZ8</f>
        <v>48</v>
      </c>
      <c r="DA7" s="52">
        <f t="shared" ref="DA7:DI7" si="16">DA8</f>
        <v>41</v>
      </c>
      <c r="DB7" s="52">
        <f t="shared" si="16"/>
        <v>34</v>
      </c>
      <c r="DC7" s="52">
        <f t="shared" si="16"/>
        <v>51.6</v>
      </c>
      <c r="DD7" s="52">
        <f t="shared" si="16"/>
        <v>51.9</v>
      </c>
      <c r="DE7" s="52">
        <f t="shared" si="16"/>
        <v>135.30000000000001</v>
      </c>
      <c r="DF7" s="52">
        <f t="shared" si="16"/>
        <v>108.2</v>
      </c>
      <c r="DG7" s="52">
        <f t="shared" si="16"/>
        <v>117.1</v>
      </c>
      <c r="DH7" s="52">
        <f t="shared" si="16"/>
        <v>145.19999999999999</v>
      </c>
      <c r="DI7" s="52">
        <f t="shared" si="16"/>
        <v>219.9</v>
      </c>
      <c r="DJ7" s="49"/>
      <c r="DK7" s="52">
        <f>DK8</f>
        <v>139.30000000000001</v>
      </c>
      <c r="DL7" s="52">
        <f t="shared" ref="DL7:DT7" si="17">DL8</f>
        <v>138.30000000000001</v>
      </c>
      <c r="DM7" s="52">
        <f t="shared" si="17"/>
        <v>136.9</v>
      </c>
      <c r="DN7" s="52">
        <f t="shared" si="17"/>
        <v>137.69999999999999</v>
      </c>
      <c r="DO7" s="52">
        <f t="shared" si="17"/>
        <v>131.1</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422011</v>
      </c>
      <c r="D8" s="55">
        <v>47</v>
      </c>
      <c r="E8" s="55">
        <v>14</v>
      </c>
      <c r="F8" s="55">
        <v>0</v>
      </c>
      <c r="G8" s="55">
        <v>6</v>
      </c>
      <c r="H8" s="55" t="s">
        <v>108</v>
      </c>
      <c r="I8" s="55" t="s">
        <v>109</v>
      </c>
      <c r="J8" s="55" t="s">
        <v>110</v>
      </c>
      <c r="K8" s="55" t="s">
        <v>111</v>
      </c>
      <c r="L8" s="55" t="s">
        <v>112</v>
      </c>
      <c r="M8" s="55" t="s">
        <v>113</v>
      </c>
      <c r="N8" s="55" t="s">
        <v>114</v>
      </c>
      <c r="O8" s="56" t="s">
        <v>115</v>
      </c>
      <c r="P8" s="57" t="s">
        <v>116</v>
      </c>
      <c r="Q8" s="57" t="s">
        <v>117</v>
      </c>
      <c r="R8" s="58">
        <v>25</v>
      </c>
      <c r="S8" s="57" t="s">
        <v>118</v>
      </c>
      <c r="T8" s="57" t="s">
        <v>119</v>
      </c>
      <c r="U8" s="58">
        <v>9301</v>
      </c>
      <c r="V8" s="58">
        <v>302</v>
      </c>
      <c r="W8" s="58">
        <v>1500</v>
      </c>
      <c r="X8" s="57" t="s">
        <v>120</v>
      </c>
      <c r="Y8" s="59">
        <v>213</v>
      </c>
      <c r="Z8" s="59">
        <v>195</v>
      </c>
      <c r="AA8" s="59">
        <v>180</v>
      </c>
      <c r="AB8" s="59">
        <v>310.8</v>
      </c>
      <c r="AC8" s="59">
        <v>314.10000000000002</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60</v>
      </c>
      <c r="BG8" s="59">
        <v>56</v>
      </c>
      <c r="BH8" s="59">
        <v>52</v>
      </c>
      <c r="BI8" s="59">
        <v>87.9</v>
      </c>
      <c r="BJ8" s="59">
        <v>86.3</v>
      </c>
      <c r="BK8" s="59">
        <v>6.5</v>
      </c>
      <c r="BL8" s="59">
        <v>-0.1</v>
      </c>
      <c r="BM8" s="59">
        <v>-9.8000000000000007</v>
      </c>
      <c r="BN8" s="59">
        <v>-25.9</v>
      </c>
      <c r="BO8" s="59">
        <v>-24.6</v>
      </c>
      <c r="BP8" s="56">
        <v>0.8</v>
      </c>
      <c r="BQ8" s="60">
        <v>44534</v>
      </c>
      <c r="BR8" s="60">
        <v>40363</v>
      </c>
      <c r="BS8" s="60">
        <v>36546</v>
      </c>
      <c r="BT8" s="61">
        <v>29589</v>
      </c>
      <c r="BU8" s="61">
        <v>27827</v>
      </c>
      <c r="BV8" s="60">
        <v>17384</v>
      </c>
      <c r="BW8" s="60">
        <v>16973</v>
      </c>
      <c r="BX8" s="60">
        <v>5206</v>
      </c>
      <c r="BY8" s="60">
        <v>2220</v>
      </c>
      <c r="BZ8" s="60">
        <v>3097</v>
      </c>
      <c r="CA8" s="58">
        <v>10906</v>
      </c>
      <c r="CB8" s="59" t="s">
        <v>112</v>
      </c>
      <c r="CC8" s="59" t="s">
        <v>112</v>
      </c>
      <c r="CD8" s="59" t="s">
        <v>112</v>
      </c>
      <c r="CE8" s="59" t="s">
        <v>112</v>
      </c>
      <c r="CF8" s="59" t="s">
        <v>112</v>
      </c>
      <c r="CG8" s="59" t="s">
        <v>112</v>
      </c>
      <c r="CH8" s="59" t="s">
        <v>112</v>
      </c>
      <c r="CI8" s="59" t="s">
        <v>112</v>
      </c>
      <c r="CJ8" s="59" t="s">
        <v>112</v>
      </c>
      <c r="CK8" s="59" t="s">
        <v>112</v>
      </c>
      <c r="CL8" s="56" t="s">
        <v>112</v>
      </c>
      <c r="CM8" s="58">
        <v>1548151</v>
      </c>
      <c r="CN8" s="58">
        <v>185516</v>
      </c>
      <c r="CO8" s="59" t="s">
        <v>112</v>
      </c>
      <c r="CP8" s="59" t="s">
        <v>112</v>
      </c>
      <c r="CQ8" s="59" t="s">
        <v>112</v>
      </c>
      <c r="CR8" s="59" t="s">
        <v>112</v>
      </c>
      <c r="CS8" s="59" t="s">
        <v>112</v>
      </c>
      <c r="CT8" s="59" t="s">
        <v>112</v>
      </c>
      <c r="CU8" s="59" t="s">
        <v>112</v>
      </c>
      <c r="CV8" s="59" t="s">
        <v>112</v>
      </c>
      <c r="CW8" s="59" t="s">
        <v>112</v>
      </c>
      <c r="CX8" s="59" t="s">
        <v>112</v>
      </c>
      <c r="CY8" s="56" t="s">
        <v>112</v>
      </c>
      <c r="CZ8" s="59">
        <v>48</v>
      </c>
      <c r="DA8" s="59">
        <v>41</v>
      </c>
      <c r="DB8" s="59">
        <v>34</v>
      </c>
      <c r="DC8" s="59">
        <v>51.6</v>
      </c>
      <c r="DD8" s="59">
        <v>51.9</v>
      </c>
      <c r="DE8" s="59">
        <v>135.30000000000001</v>
      </c>
      <c r="DF8" s="59">
        <v>108.2</v>
      </c>
      <c r="DG8" s="59">
        <v>117.1</v>
      </c>
      <c r="DH8" s="59">
        <v>145.19999999999999</v>
      </c>
      <c r="DI8" s="59">
        <v>219.9</v>
      </c>
      <c r="DJ8" s="56">
        <v>99.8</v>
      </c>
      <c r="DK8" s="59">
        <v>139.30000000000001</v>
      </c>
      <c r="DL8" s="59">
        <v>138.30000000000001</v>
      </c>
      <c r="DM8" s="59">
        <v>136.9</v>
      </c>
      <c r="DN8" s="59">
        <v>137.69999999999999</v>
      </c>
      <c r="DO8" s="59">
        <v>131.1</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2023-01-12T02:45:52Z</cp:lastPrinted>
  <dcterms:created xsi:type="dcterms:W3CDTF">2022-12-09T03:32:17Z</dcterms:created>
  <dcterms:modified xsi:type="dcterms:W3CDTF">2023-01-12T05:19:02Z</dcterms:modified>
  <cp:category/>
</cp:coreProperties>
</file>