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\\172.16.11.244\各課用\契約管財課\2022_令和4年度記録用\E_庁内調査・照会・届出\02_駐車場\10_ 【127（金）〆】公営企業に係る経営比較分析表（令和３年度決算）の分析等について\14 長与町\07_駐車場\"/>
    </mc:Choice>
  </mc:AlternateContent>
  <xr:revisionPtr revIDLastSave="0" documentId="13_ncr:1_{45EF1888-83C3-4133-B470-DFDBB282FE1C}" xr6:coauthVersionLast="43" xr6:coauthVersionMax="43" xr10:uidLastSave="{00000000-0000-0000-0000-000000000000}"/>
  <workbookProtection workbookAlgorithmName="SHA-512" workbookHashValue="djpJyteRNuPrKASHcEPfJs2E1TymWaA1KbCvBETHWyc/8eCVhgZo297+rYRL9n3NBIj+Um3TgObMw5h0KEleSw==" workbookSaltValue="oAiOrJb4sOmSvG6zXPdIkw==" workbookSpinCount="100000" lockStructure="1"/>
  <bookViews>
    <workbookView xWindow="-120" yWindow="-120" windowWidth="29040" windowHeight="15840" xr2:uid="{00000000-000D-0000-FFFF-FFFF00000000}"/>
  </bookViews>
  <sheets>
    <sheet name="法非適用_駐車場整備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CS30" i="4"/>
  <c r="MA51" i="4"/>
  <c r="IT76" i="4"/>
  <c r="CS51" i="4"/>
  <c r="HJ30" i="4"/>
  <c r="BZ76" i="4"/>
  <c r="C11" i="5"/>
  <c r="D11" i="5"/>
  <c r="E11" i="5"/>
  <c r="B11" i="5"/>
  <c r="BK76" i="4" l="1"/>
  <c r="LH51" i="4"/>
  <c r="BZ30" i="4"/>
  <c r="LT76" i="4"/>
  <c r="GQ51" i="4"/>
  <c r="LH30" i="4"/>
  <c r="IE76" i="4"/>
  <c r="BZ51" i="4"/>
  <c r="GQ30" i="4"/>
  <c r="HP76" i="4"/>
  <c r="BG30" i="4"/>
  <c r="FX51" i="4"/>
  <c r="BG51" i="4"/>
  <c r="FX30" i="4"/>
  <c r="AV76" i="4"/>
  <c r="KO51" i="4"/>
  <c r="LE76" i="4"/>
  <c r="KO30" i="4"/>
  <c r="JV30" i="4"/>
  <c r="HA76" i="4"/>
  <c r="AN51" i="4"/>
  <c r="FE30" i="4"/>
  <c r="AG76" i="4"/>
  <c r="AN30" i="4"/>
  <c r="JV51" i="4"/>
  <c r="KP76" i="4"/>
  <c r="FE51" i="4"/>
  <c r="JC51" i="4"/>
  <c r="KA76" i="4"/>
  <c r="EL51" i="4"/>
  <c r="JC30" i="4"/>
  <c r="R76" i="4"/>
  <c r="GL76" i="4"/>
  <c r="U51" i="4"/>
  <c r="EL30" i="4"/>
  <c r="U30" i="4"/>
</calcChain>
</file>

<file path=xl/sharedStrings.xml><?xml version="1.0" encoding="utf-8"?>
<sst xmlns="http://schemas.openxmlformats.org/spreadsheetml/2006/main" count="278" uniqueCount="131">
  <si>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</si>
  <si>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</si>
  <si>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</si>
  <si>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</si>
  <si>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</si>
  <si>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</si>
  <si>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</si>
  <si>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</si>
  <si>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</si>
  <si>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</si>
  <si>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</si>
  <si>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</si>
  <si>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</si>
  <si>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</si>
  <si>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</si>
  <si>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</si>
  <si>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</si>
  <si>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</si>
  <si>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</si>
  <si>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</si>
  <si>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</si>
  <si>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</si>
  <si>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</si>
  <si>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</si>
  <si>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</si>
  <si>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</si>
  <si>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</si>
  <si>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</si>
  <si>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</si>
  <si>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</si>
  <si>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</si>
  <si>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</si>
  <si>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</si>
  <si>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</si>
  <si>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</si>
  <si>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</si>
  <si>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</si>
  <si>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</si>
  <si>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</si>
  <si>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</si>
  <si>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</si>
  <si>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</si>
  <si>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</si>
  <si>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</si>
  <si>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</si>
  <si>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</si>
  <si>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</si>
  <si>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</si>
  <si>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</si>
  <si>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</si>
  <si>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</si>
  <si>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</si>
  <si>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</si>
  <si>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</si>
  <si>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</si>
  <si>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</si>
  <si>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</si>
  <si>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</si>
  <si>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</si>
  <si>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</si>
  <si>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</si>
  <si>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</si>
  <si>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</si>
  <si>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</si>
  <si>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</si>
  <si>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</si>
  <si>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</si>
  <si>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</si>
  <si>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</si>
  <si>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</si>
  <si>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</si>
  <si>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</si>
  <si>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</si>
  <si>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</si>
  <si>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</si>
  <si>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</si>
  <si>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</si>
  <si>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</si>
  <si>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</si>
  <si>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</si>
  <si>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</si>
  <si>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</si>
  <si>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</si>
  <si>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</si>
  <si>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</si>
  <si>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</si>
  <si>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</si>
  <si>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</si>
  <si>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</si>
  <si>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</si>
  <si>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</si>
  <si>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</si>
  <si>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</si>
  <si>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</si>
  <si>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</si>
  <si>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</si>
  <si>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</si>
  <si>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</si>
  <si>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</si>
  <si>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</si>
  <si>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当該値(N-2)</t>
    <phoneticPr fontId="5"/>
  </si>
  <si>
    <t>当該値(N-3)</t>
    <phoneticPr fontId="5"/>
  </si>
  <si>
    <t>当該値(N)</t>
    <phoneticPr fontId="5"/>
  </si>
  <si>
    <t>当該値(N-4)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</si>
  <si>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</si>
  <si>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</si>
  <si>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</si>
  <si>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</si>
  <si>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</si>
  <si>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</si>
  <si>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長崎県　長与町</t>
  </si>
  <si>
    <t>吉無田駐車場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</si>
  <si>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</si>
  <si>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</si>
  <si>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</si>
  <si>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</si>
  <si>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</si>
  <si>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</si>
  <si>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</si>
  <si>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</si>
  <si>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</si>
  <si>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</si>
  <si>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</si>
  <si>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</si>
  <si>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</si>
  <si>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</si>
  <si>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</si>
  <si>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広場式構造のため、他の立体式駐車場及び地下式駐車場と比べ、維持管理にかかる経費が少ないため、黒字の状況が続いている。
　料金形態は、現状の水準を維持することとするが、近辺駐車場の料金を確認し、値上げの必要性を検討していく。</t>
    <rPh sb="84" eb="86">
      <t>キンペン</t>
    </rPh>
    <rPh sb="86" eb="89">
      <t>チュウシャジョウ</t>
    </rPh>
    <rPh sb="90" eb="92">
      <t>リョウキン</t>
    </rPh>
    <rPh sb="93" eb="95">
      <t>カクニン</t>
    </rPh>
    <rPh sb="97" eb="99">
      <t>ネア</t>
    </rPh>
    <rPh sb="101" eb="104">
      <t>ヒツヨウセイ</t>
    </rPh>
    <rPh sb="105" eb="107">
      <t>ケントウ</t>
    </rPh>
    <phoneticPr fontId="5"/>
  </si>
  <si>
    <t>　建物、設備等の設置が無く、資産としては土地のみである。大規模な設備投資は行わず、日常的な修繕の対応を行う。
　</t>
    <phoneticPr fontId="5"/>
  </si>
  <si>
    <t>　ＪＲ駅に近接し、立地が良いことから駐車場としての需要も高く、当面は、事業を継続していくことが望ましい。
　今後も一定水準で収入が確保できる見通しであるが、大規模な設備投資は行わず、現在のサービス水準の維持に努める。</t>
    <phoneticPr fontId="5"/>
  </si>
  <si>
    <t>　吉無田駐車場は、JR長与駅利用者や近隣住民による路上駐車への対策及びパークアンドライドの推進を目的として設置された。近隣に民間の駐車場が複数あるものの、需要は高く、稼働率はほぼ100％である。なお、近隣住民による使用が全体のうち7割以上ある。</t>
    <rPh sb="1" eb="4">
      <t>ヨシムタ</t>
    </rPh>
    <rPh sb="4" eb="7">
      <t>チュウシャジョウ</t>
    </rPh>
    <rPh sb="11" eb="14">
      <t>ナガヨエキ</t>
    </rPh>
    <rPh sb="14" eb="17">
      <t>リヨウシャ</t>
    </rPh>
    <rPh sb="18" eb="20">
      <t>キンリン</t>
    </rPh>
    <rPh sb="20" eb="22">
      <t>ジュウミン</t>
    </rPh>
    <rPh sb="25" eb="27">
      <t>ロジョウ</t>
    </rPh>
    <rPh sb="27" eb="29">
      <t>チュウシャ</t>
    </rPh>
    <rPh sb="31" eb="33">
      <t>タイサク</t>
    </rPh>
    <rPh sb="33" eb="34">
      <t>オヨ</t>
    </rPh>
    <rPh sb="45" eb="47">
      <t>スイシン</t>
    </rPh>
    <rPh sb="48" eb="50">
      <t>モクテキ</t>
    </rPh>
    <rPh sb="53" eb="55">
      <t>セッチ</t>
    </rPh>
    <rPh sb="59" eb="61">
      <t>キンリン</t>
    </rPh>
    <rPh sb="62" eb="64">
      <t>ミンカン</t>
    </rPh>
    <rPh sb="65" eb="68">
      <t>チュウシャジョウ</t>
    </rPh>
    <rPh sb="69" eb="71">
      <t>フクスウ</t>
    </rPh>
    <rPh sb="77" eb="79">
      <t>ジュヨウ</t>
    </rPh>
    <rPh sb="80" eb="81">
      <t>タカ</t>
    </rPh>
    <rPh sb="83" eb="85">
      <t>カドウ</t>
    </rPh>
    <rPh sb="85" eb="86">
      <t>リツ</t>
    </rPh>
    <rPh sb="100" eb="102">
      <t>キンリン</t>
    </rPh>
    <rPh sb="102" eb="104">
      <t>ジュウミン</t>
    </rPh>
    <rPh sb="107" eb="109">
      <t>シヨウ</t>
    </rPh>
    <rPh sb="110" eb="112">
      <t>ゼンタイ</t>
    </rPh>
    <rPh sb="116" eb="117">
      <t>ワリ</t>
    </rPh>
    <rPh sb="117" eb="119">
      <t>イジョウ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</si>
</sst>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7644.8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5-4CCD-AF2A-A7024F63C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471.5</c:v>
                </c:pt>
                <c:pt idx="1">
                  <c:v>384.2</c:v>
                </c:pt>
                <c:pt idx="2">
                  <c:v>754.2</c:v>
                </c:pt>
                <c:pt idx="3">
                  <c:v>383.4</c:v>
                </c:pt>
                <c:pt idx="4">
                  <c:v>338.4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35-4CCD-AF2A-A7024F63C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CE-452E-B690-CF921DB49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58.4</c:v>
                </c:pt>
                <c:pt idx="1">
                  <c:v>83.1</c:v>
                </c:pt>
                <c:pt idx="2">
                  <c:v>54.4</c:v>
                </c:pt>
                <c:pt idx="3">
                  <c:v>70.3</c:v>
                </c:pt>
                <c:pt idx="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CE-452E-B690-CF921DB49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AE8-406B-B1D2-3B83164F4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E8-406B-B1D2-3B83164F4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772-481A-8928-57407996C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72-481A-8928-57407996C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FC-46DD-9F6A-2F0083FD5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6</c:v>
                </c:pt>
                <c:pt idx="1">
                  <c:v>3.8</c:v>
                </c:pt>
                <c:pt idx="2">
                  <c:v>2</c:v>
                </c:pt>
                <c:pt idx="3">
                  <c:v>10.199999999999999</c:v>
                </c:pt>
                <c:pt idx="4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FC-46DD-9F6A-2F0083FD5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B-4174-A2BA-677A8F071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21</c:v>
                </c:pt>
                <c:pt idx="1">
                  <c:v>17</c:v>
                </c:pt>
                <c:pt idx="2">
                  <c:v>15</c:v>
                </c:pt>
                <c:pt idx="3">
                  <c:v>407</c:v>
                </c:pt>
                <c:pt idx="4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DB-4174-A2BA-677A8F071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97.1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D4-442D-8F64-304287899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274.8</c:v>
                </c:pt>
                <c:pt idx="1">
                  <c:v>279.89999999999998</c:v>
                </c:pt>
                <c:pt idx="2">
                  <c:v>295.5</c:v>
                </c:pt>
                <c:pt idx="3">
                  <c:v>224.4</c:v>
                </c:pt>
                <c:pt idx="4">
                  <c:v>251.9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D4-442D-8F64-304287899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98.7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EC-48E3-A18E-1693DC088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38.299999999999997</c:v>
                </c:pt>
                <c:pt idx="1">
                  <c:v>30.4</c:v>
                </c:pt>
                <c:pt idx="2">
                  <c:v>33.6</c:v>
                </c:pt>
                <c:pt idx="3">
                  <c:v>-122.5</c:v>
                </c:pt>
                <c:pt idx="4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EC-48E3-A18E-1693DC088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2203</c:v>
                </c:pt>
                <c:pt idx="1">
                  <c:v>2149</c:v>
                </c:pt>
                <c:pt idx="2">
                  <c:v>2193</c:v>
                </c:pt>
                <c:pt idx="3">
                  <c:v>2188</c:v>
                </c:pt>
                <c:pt idx="4">
                  <c:v>2244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0B-4CAE-BD94-E0EB4CB90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7814</c:v>
                </c:pt>
                <c:pt idx="1">
                  <c:v>8183</c:v>
                </c:pt>
                <c:pt idx="2">
                  <c:v>7940</c:v>
                </c:pt>
                <c:pt idx="3">
                  <c:v>2576</c:v>
                </c:pt>
                <c:pt idx="4">
                  <c:v>4153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0B-4CAE-BD94-E0EB4CB90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A15" zoomScale="85" zoomScaleNormal="85" zoomScaleSheetLayoutView="70" workbookViewId="0">
      <selection activeCell="ND65" sqref="ND65:NR65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長崎県長与町　吉無田駐車場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76" t="str">
        <f>データ!J7</f>
        <v>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データ!K7</f>
        <v>駐車場整備事業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データ!L7</f>
        <v>-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データ!M7</f>
        <v>Ａ３Ｂ１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データ!N7</f>
        <v>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9" t="str">
        <f>データ!S7</f>
        <v>駅</v>
      </c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 t="str">
        <f>データ!T7</f>
        <v>無</v>
      </c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80">
        <f>データ!U7</f>
        <v>385</v>
      </c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3"/>
      <c r="ND8" s="81" t="s">
        <v>10</v>
      </c>
      <c r="NE8" s="82"/>
      <c r="NF8" s="83" t="s">
        <v>11</v>
      </c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4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85" t="s">
        <v>19</v>
      </c>
      <c r="NE9" s="86"/>
      <c r="NF9" s="87" t="s">
        <v>20</v>
      </c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8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118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76" t="str">
        <f>データ!Q7</f>
        <v>広場式</v>
      </c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8"/>
      <c r="DU10" s="80">
        <f>データ!R7</f>
        <v>22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0">
        <f>データ!V7</f>
        <v>34</v>
      </c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>
        <f>データ!W7</f>
        <v>0</v>
      </c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79" t="str">
        <f>データ!X7</f>
        <v>無</v>
      </c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127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H29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H30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R01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R02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R03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H29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H30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R01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R02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R03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H29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H30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R01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R02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R03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0" t="s">
        <v>27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3">
        <f>データ!Y7</f>
        <v>0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>
        <f>データ!Z7</f>
        <v>0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>
        <f>データ!AA7</f>
        <v>0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>
        <f>データ!AB7</f>
        <v>7644.8</v>
      </c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>
        <f>データ!AC7</f>
        <v>0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0" t="s">
        <v>27</v>
      </c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  <c r="EL31" s="113">
        <f>データ!AJ7</f>
        <v>0</v>
      </c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>
        <f>データ!AK7</f>
        <v>0</v>
      </c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>
        <f>データ!AL7</f>
        <v>0</v>
      </c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>
        <f>データ!AM7</f>
        <v>0</v>
      </c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>
        <f>データ!AN7</f>
        <v>0</v>
      </c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0" t="s">
        <v>27</v>
      </c>
      <c r="IS31" s="111"/>
      <c r="IT31" s="111"/>
      <c r="IU31" s="111"/>
      <c r="IV31" s="111"/>
      <c r="IW31" s="111"/>
      <c r="IX31" s="111"/>
      <c r="IY31" s="111"/>
      <c r="IZ31" s="111"/>
      <c r="JA31" s="111"/>
      <c r="JB31" s="112"/>
      <c r="JC31" s="114">
        <f>データ!DK7</f>
        <v>100</v>
      </c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6"/>
      <c r="JV31" s="114">
        <f>データ!DL7</f>
        <v>97.1</v>
      </c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6"/>
      <c r="KO31" s="114">
        <f>データ!DM7</f>
        <v>100</v>
      </c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6"/>
      <c r="LH31" s="114">
        <f>データ!DN7</f>
        <v>100</v>
      </c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6"/>
      <c r="MA31" s="114">
        <f>データ!DO7</f>
        <v>100</v>
      </c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6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0" t="s">
        <v>29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3">
        <f>データ!AD7</f>
        <v>471.5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>
        <f>データ!AE7</f>
        <v>384.2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>
        <f>データ!AF7</f>
        <v>754.2</v>
      </c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>
        <f>データ!AG7</f>
        <v>383.4</v>
      </c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>
        <f>データ!AH7</f>
        <v>338.4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0" t="s">
        <v>29</v>
      </c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  <c r="EL32" s="113">
        <f>データ!AO7</f>
        <v>6</v>
      </c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>
        <f>データ!AP7</f>
        <v>3.8</v>
      </c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>
        <f>データ!AQ7</f>
        <v>2</v>
      </c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>
        <f>データ!AR7</f>
        <v>10.199999999999999</v>
      </c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>
        <f>データ!AS7</f>
        <v>5.0999999999999996</v>
      </c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0" t="s">
        <v>29</v>
      </c>
      <c r="IS32" s="111"/>
      <c r="IT32" s="111"/>
      <c r="IU32" s="111"/>
      <c r="IV32" s="111"/>
      <c r="IW32" s="111"/>
      <c r="IX32" s="111"/>
      <c r="IY32" s="111"/>
      <c r="IZ32" s="111"/>
      <c r="JA32" s="111"/>
      <c r="JB32" s="112"/>
      <c r="JC32" s="114">
        <f>データ!DP7</f>
        <v>274.8</v>
      </c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6"/>
      <c r="JV32" s="114">
        <f>データ!DQ7</f>
        <v>279.89999999999998</v>
      </c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6"/>
      <c r="KO32" s="114">
        <f>データ!DR7</f>
        <v>295.5</v>
      </c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6"/>
      <c r="LH32" s="114">
        <f>データ!DS7</f>
        <v>224.4</v>
      </c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6"/>
      <c r="MA32" s="114">
        <f>データ!DT7</f>
        <v>251.9</v>
      </c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6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128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130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H29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H30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R01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R02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R03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H29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H30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R01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R02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R03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H29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H30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R01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R02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R03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0" t="s">
        <v>27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0" t="s">
        <v>27</v>
      </c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  <c r="EL52" s="113">
        <f>データ!BF7</f>
        <v>100</v>
      </c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>
        <f>データ!BG7</f>
        <v>100</v>
      </c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>
        <f>データ!BH7</f>
        <v>100</v>
      </c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>
        <f>データ!BI7</f>
        <v>98.7</v>
      </c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>
        <f>データ!BJ7</f>
        <v>100</v>
      </c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0" t="s">
        <v>27</v>
      </c>
      <c r="IS52" s="111"/>
      <c r="IT52" s="111"/>
      <c r="IU52" s="111"/>
      <c r="IV52" s="111"/>
      <c r="IW52" s="111"/>
      <c r="IX52" s="111"/>
      <c r="IY52" s="111"/>
      <c r="IZ52" s="111"/>
      <c r="JA52" s="111"/>
      <c r="JB52" s="112"/>
      <c r="JC52" s="120">
        <f>データ!BQ7</f>
        <v>2203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2149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2193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2188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2244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0" t="s">
        <v>29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20">
        <f>データ!AZ7</f>
        <v>21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17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15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407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166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0" t="s">
        <v>29</v>
      </c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  <c r="EL53" s="113">
        <f>データ!BK7</f>
        <v>38.299999999999997</v>
      </c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>
        <f>データ!BL7</f>
        <v>30.4</v>
      </c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>
        <f>データ!BM7</f>
        <v>33.6</v>
      </c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>
        <f>データ!BN7</f>
        <v>-122.5</v>
      </c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>
        <f>データ!BO7</f>
        <v>8.5</v>
      </c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0" t="s">
        <v>29</v>
      </c>
      <c r="IS53" s="111"/>
      <c r="IT53" s="111"/>
      <c r="IU53" s="111"/>
      <c r="IV53" s="111"/>
      <c r="IW53" s="111"/>
      <c r="IX53" s="111"/>
      <c r="IY53" s="111"/>
      <c r="IZ53" s="111"/>
      <c r="JA53" s="111"/>
      <c r="JB53" s="112"/>
      <c r="JC53" s="120">
        <f>データ!BV7</f>
        <v>7814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8183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7940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2576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4153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129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61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H29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H30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R01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R02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R03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500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H29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H30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R01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R02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R03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H29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H30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R01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R02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R03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4" t="str">
        <f>データ!CB7</f>
        <v xml:space="preserve"> </v>
      </c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6"/>
      <c r="AG77" s="114" t="str">
        <f>データ!CC7</f>
        <v xml:space="preserve"> 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6"/>
      <c r="AV77" s="114" t="str">
        <f>データ!CD7</f>
        <v xml:space="preserve"> </v>
      </c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6"/>
      <c r="BK77" s="114" t="str">
        <f>データ!CE7</f>
        <v xml:space="preserve"> </v>
      </c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6"/>
      <c r="BZ77" s="114" t="str">
        <f>データ!CF7</f>
        <v xml:space="preserve"> </v>
      </c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6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4" t="str">
        <f>データ!CO7</f>
        <v xml:space="preserve"> </v>
      </c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6"/>
      <c r="HA77" s="114" t="str">
        <f>データ!CP7</f>
        <v xml:space="preserve"> </v>
      </c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6"/>
      <c r="HP77" s="114" t="str">
        <f>データ!CQ7</f>
        <v xml:space="preserve"> </v>
      </c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6"/>
      <c r="IE77" s="114" t="str">
        <f>データ!CR7</f>
        <v xml:space="preserve"> </v>
      </c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6"/>
      <c r="IT77" s="114" t="str">
        <f>データ!CS7</f>
        <v xml:space="preserve"> </v>
      </c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6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4">
        <f>データ!CZ7</f>
        <v>0</v>
      </c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6"/>
      <c r="KP77" s="114">
        <f>データ!DA7</f>
        <v>0</v>
      </c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6"/>
      <c r="LE77" s="114">
        <f>データ!DB7</f>
        <v>0</v>
      </c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6"/>
      <c r="LT77" s="114">
        <f>データ!DC7</f>
        <v>0</v>
      </c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6"/>
      <c r="MI77" s="114">
        <f>データ!DD7</f>
        <v>0</v>
      </c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6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4" t="str">
        <f>データ!CG7</f>
        <v xml:space="preserve"> </v>
      </c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6"/>
      <c r="AG78" s="114" t="str">
        <f>データ!CH7</f>
        <v xml:space="preserve"> 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6"/>
      <c r="AV78" s="114" t="str">
        <f>データ!CI7</f>
        <v xml:space="preserve"> </v>
      </c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6"/>
      <c r="BK78" s="114" t="str">
        <f>データ!CJ7</f>
        <v xml:space="preserve"> </v>
      </c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6"/>
      <c r="BZ78" s="114" t="str">
        <f>データ!CK7</f>
        <v xml:space="preserve"> </v>
      </c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6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4" t="str">
        <f>データ!CT7</f>
        <v xml:space="preserve"> </v>
      </c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6"/>
      <c r="HA78" s="114" t="str">
        <f>データ!CU7</f>
        <v xml:space="preserve"> </v>
      </c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6"/>
      <c r="HP78" s="114" t="str">
        <f>データ!CV7</f>
        <v xml:space="preserve"> </v>
      </c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6"/>
      <c r="IE78" s="114" t="str">
        <f>データ!CW7</f>
        <v xml:space="preserve"> </v>
      </c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6"/>
      <c r="IT78" s="114" t="str">
        <f>データ!CX7</f>
        <v xml:space="preserve"> </v>
      </c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6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4">
        <f>データ!DE7</f>
        <v>58.4</v>
      </c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6"/>
      <c r="KP78" s="114">
        <f>データ!DF7</f>
        <v>83.1</v>
      </c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6"/>
      <c r="LE78" s="114">
        <f>データ!DG7</f>
        <v>54.4</v>
      </c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6"/>
      <c r="LT78" s="114">
        <f>データ!DH7</f>
        <v>70.3</v>
      </c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6"/>
      <c r="MI78" s="114">
        <f>データ!DI7</f>
        <v>70</v>
      </c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6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9znnIS+AW2qguqnpyltUXsaak7U9Yv61pJuOwzChCz+upsWTgLmmvkZ8r7z/zE3c4f2REhcw0KDOamXjqX2d/w==" saltValue="m4iNe65XO6DD+Pp2rt6iHw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89</v>
      </c>
      <c r="AK5" s="47" t="s">
        <v>90</v>
      </c>
      <c r="AL5" s="47" t="s">
        <v>100</v>
      </c>
      <c r="AM5" s="47" t="s">
        <v>92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101</v>
      </c>
      <c r="AW5" s="47" t="s">
        <v>100</v>
      </c>
      <c r="AX5" s="47" t="s">
        <v>92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90</v>
      </c>
      <c r="BH5" s="47" t="s">
        <v>91</v>
      </c>
      <c r="BI5" s="47" t="s">
        <v>92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90</v>
      </c>
      <c r="BS5" s="47" t="s">
        <v>91</v>
      </c>
      <c r="BT5" s="47" t="s">
        <v>92</v>
      </c>
      <c r="BU5" s="47" t="s">
        <v>102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90</v>
      </c>
      <c r="CD5" s="47" t="s">
        <v>100</v>
      </c>
      <c r="CE5" s="47" t="s">
        <v>92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103</v>
      </c>
      <c r="CP5" s="47" t="s">
        <v>90</v>
      </c>
      <c r="CQ5" s="47" t="s">
        <v>91</v>
      </c>
      <c r="CR5" s="47" t="s">
        <v>104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90</v>
      </c>
      <c r="DB5" s="47" t="s">
        <v>100</v>
      </c>
      <c r="DC5" s="47" t="s">
        <v>92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101</v>
      </c>
      <c r="DM5" s="47" t="s">
        <v>100</v>
      </c>
      <c r="DN5" s="47" t="s">
        <v>92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105</v>
      </c>
      <c r="B6" s="48">
        <f>B8</f>
        <v>2021</v>
      </c>
      <c r="C6" s="48">
        <f t="shared" ref="C6:X6" si="1">C8</f>
        <v>423076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2</v>
      </c>
      <c r="H6" s="48" t="str">
        <f>SUBSTITUTE(H8,"　","")</f>
        <v>長崎県長与町</v>
      </c>
      <c r="I6" s="48" t="str">
        <f t="shared" si="1"/>
        <v>吉無田駐車場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22</v>
      </c>
      <c r="S6" s="50" t="str">
        <f t="shared" si="1"/>
        <v>駅</v>
      </c>
      <c r="T6" s="50" t="str">
        <f t="shared" si="1"/>
        <v>無</v>
      </c>
      <c r="U6" s="51">
        <f t="shared" si="1"/>
        <v>385</v>
      </c>
      <c r="V6" s="51">
        <f t="shared" si="1"/>
        <v>34</v>
      </c>
      <c r="W6" s="51">
        <f t="shared" si="1"/>
        <v>0</v>
      </c>
      <c r="X6" s="50" t="str">
        <f t="shared" si="1"/>
        <v>無</v>
      </c>
      <c r="Y6" s="52">
        <f>IF(Y8="-",NA(),Y8)</f>
        <v>0</v>
      </c>
      <c r="Z6" s="52">
        <f t="shared" ref="Z6:AH6" si="2">IF(Z8="-",NA(),Z8)</f>
        <v>0</v>
      </c>
      <c r="AA6" s="52">
        <f t="shared" si="2"/>
        <v>0</v>
      </c>
      <c r="AB6" s="52">
        <f t="shared" si="2"/>
        <v>7644.8</v>
      </c>
      <c r="AC6" s="52">
        <f t="shared" si="2"/>
        <v>0</v>
      </c>
      <c r="AD6" s="52">
        <f t="shared" si="2"/>
        <v>471.5</v>
      </c>
      <c r="AE6" s="52">
        <f t="shared" si="2"/>
        <v>384.2</v>
      </c>
      <c r="AF6" s="52">
        <f t="shared" si="2"/>
        <v>754.2</v>
      </c>
      <c r="AG6" s="52">
        <f t="shared" si="2"/>
        <v>383.4</v>
      </c>
      <c r="AH6" s="52">
        <f t="shared" si="2"/>
        <v>338.4</v>
      </c>
      <c r="AI6" s="49" t="str">
        <f>IF(AI8="-","",IF(AI8="-","【-】","【"&amp;SUBSTITUTE(TEXT(AI8,"#,##0.0"),"-","△")&amp;"】"))</f>
        <v>【236.1】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6</v>
      </c>
      <c r="AP6" s="52">
        <f t="shared" si="3"/>
        <v>3.8</v>
      </c>
      <c r="AQ6" s="52">
        <f t="shared" si="3"/>
        <v>2</v>
      </c>
      <c r="AR6" s="52">
        <f t="shared" si="3"/>
        <v>10.199999999999999</v>
      </c>
      <c r="AS6" s="52">
        <f t="shared" si="3"/>
        <v>5.0999999999999996</v>
      </c>
      <c r="AT6" s="49" t="str">
        <f>IF(AT8="-","",IF(AT8="-","【-】","【"&amp;SUBSTITUTE(TEXT(AT8,"#,##0.0"),"-","△")&amp;"】"))</f>
        <v>【5.2】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21</v>
      </c>
      <c r="BA6" s="53">
        <f t="shared" si="4"/>
        <v>17</v>
      </c>
      <c r="BB6" s="53">
        <f t="shared" si="4"/>
        <v>15</v>
      </c>
      <c r="BC6" s="53">
        <f t="shared" si="4"/>
        <v>407</v>
      </c>
      <c r="BD6" s="53">
        <f t="shared" si="4"/>
        <v>166</v>
      </c>
      <c r="BE6" s="51" t="str">
        <f>IF(BE8="-","",IF(BE8="-","【-】","【"&amp;SUBSTITUTE(TEXT(BE8,"#,##0"),"-","△")&amp;"】"))</f>
        <v>【3,111】</v>
      </c>
      <c r="BF6" s="52">
        <f>IF(BF8="-",NA(),BF8)</f>
        <v>100</v>
      </c>
      <c r="BG6" s="52">
        <f t="shared" ref="BG6:BO6" si="5">IF(BG8="-",NA(),BG8)</f>
        <v>100</v>
      </c>
      <c r="BH6" s="52">
        <f t="shared" si="5"/>
        <v>100</v>
      </c>
      <c r="BI6" s="52">
        <f t="shared" si="5"/>
        <v>98.7</v>
      </c>
      <c r="BJ6" s="52">
        <f t="shared" si="5"/>
        <v>100</v>
      </c>
      <c r="BK6" s="52">
        <f t="shared" si="5"/>
        <v>38.299999999999997</v>
      </c>
      <c r="BL6" s="52">
        <f t="shared" si="5"/>
        <v>30.4</v>
      </c>
      <c r="BM6" s="52">
        <f t="shared" si="5"/>
        <v>33.6</v>
      </c>
      <c r="BN6" s="52">
        <f t="shared" si="5"/>
        <v>-122.5</v>
      </c>
      <c r="BO6" s="52">
        <f t="shared" si="5"/>
        <v>8.5</v>
      </c>
      <c r="BP6" s="49" t="str">
        <f>IF(BP8="-","",IF(BP8="-","【-】","【"&amp;SUBSTITUTE(TEXT(BP8,"#,##0.0"),"-","△")&amp;"】"))</f>
        <v>【0.8】</v>
      </c>
      <c r="BQ6" s="53">
        <f>IF(BQ8="-",NA(),BQ8)</f>
        <v>2203</v>
      </c>
      <c r="BR6" s="53">
        <f t="shared" ref="BR6:BZ6" si="6">IF(BR8="-",NA(),BR8)</f>
        <v>2149</v>
      </c>
      <c r="BS6" s="53">
        <f t="shared" si="6"/>
        <v>2193</v>
      </c>
      <c r="BT6" s="53">
        <f t="shared" si="6"/>
        <v>2188</v>
      </c>
      <c r="BU6" s="53">
        <f t="shared" si="6"/>
        <v>2244</v>
      </c>
      <c r="BV6" s="53">
        <f t="shared" si="6"/>
        <v>7814</v>
      </c>
      <c r="BW6" s="53">
        <f t="shared" si="6"/>
        <v>8183</v>
      </c>
      <c r="BX6" s="53">
        <f t="shared" si="6"/>
        <v>7940</v>
      </c>
      <c r="BY6" s="53">
        <f t="shared" si="6"/>
        <v>2576</v>
      </c>
      <c r="BZ6" s="53">
        <f t="shared" si="6"/>
        <v>4153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106</v>
      </c>
      <c r="CM6" s="51">
        <f t="shared" ref="CM6:CN6" si="7">CM8</f>
        <v>61</v>
      </c>
      <c r="CN6" s="51">
        <f t="shared" si="7"/>
        <v>500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107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58.4</v>
      </c>
      <c r="DF6" s="52">
        <f t="shared" si="8"/>
        <v>83.1</v>
      </c>
      <c r="DG6" s="52">
        <f t="shared" si="8"/>
        <v>54.4</v>
      </c>
      <c r="DH6" s="52">
        <f t="shared" si="8"/>
        <v>70.3</v>
      </c>
      <c r="DI6" s="52">
        <f t="shared" si="8"/>
        <v>70</v>
      </c>
      <c r="DJ6" s="49" t="str">
        <f>IF(DJ8="-","",IF(DJ8="-","【-】","【"&amp;SUBSTITUTE(TEXT(DJ8,"#,##0.0"),"-","△")&amp;"】"))</f>
        <v>【99.8】</v>
      </c>
      <c r="DK6" s="52">
        <f>IF(DK8="-",NA(),DK8)</f>
        <v>100</v>
      </c>
      <c r="DL6" s="52">
        <f t="shared" ref="DL6:DT6" si="9">IF(DL8="-",NA(),DL8)</f>
        <v>97.1</v>
      </c>
      <c r="DM6" s="52">
        <f t="shared" si="9"/>
        <v>100</v>
      </c>
      <c r="DN6" s="52">
        <f t="shared" si="9"/>
        <v>100</v>
      </c>
      <c r="DO6" s="52">
        <f t="shared" si="9"/>
        <v>100</v>
      </c>
      <c r="DP6" s="52">
        <f t="shared" si="9"/>
        <v>274.8</v>
      </c>
      <c r="DQ6" s="52">
        <f t="shared" si="9"/>
        <v>279.89999999999998</v>
      </c>
      <c r="DR6" s="52">
        <f t="shared" si="9"/>
        <v>295.5</v>
      </c>
      <c r="DS6" s="52">
        <f t="shared" si="9"/>
        <v>224.4</v>
      </c>
      <c r="DT6" s="52">
        <f t="shared" si="9"/>
        <v>251.9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15">
      <c r="A7" s="37" t="s">
        <v>108</v>
      </c>
      <c r="B7" s="48">
        <f t="shared" ref="B7:X7" si="10">B8</f>
        <v>2021</v>
      </c>
      <c r="C7" s="48">
        <f t="shared" si="10"/>
        <v>423076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2</v>
      </c>
      <c r="H7" s="48" t="str">
        <f t="shared" si="10"/>
        <v>長崎県　長与町</v>
      </c>
      <c r="I7" s="48" t="str">
        <f t="shared" si="10"/>
        <v>吉無田駐車場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22</v>
      </c>
      <c r="S7" s="50" t="str">
        <f t="shared" si="10"/>
        <v>駅</v>
      </c>
      <c r="T7" s="50" t="str">
        <f t="shared" si="10"/>
        <v>無</v>
      </c>
      <c r="U7" s="51">
        <f t="shared" si="10"/>
        <v>385</v>
      </c>
      <c r="V7" s="51">
        <f t="shared" si="10"/>
        <v>34</v>
      </c>
      <c r="W7" s="51">
        <f t="shared" si="10"/>
        <v>0</v>
      </c>
      <c r="X7" s="50" t="str">
        <f t="shared" si="10"/>
        <v>無</v>
      </c>
      <c r="Y7" s="52">
        <f>Y8</f>
        <v>0</v>
      </c>
      <c r="Z7" s="52">
        <f t="shared" ref="Z7:AH7" si="11">Z8</f>
        <v>0</v>
      </c>
      <c r="AA7" s="52">
        <f t="shared" si="11"/>
        <v>0</v>
      </c>
      <c r="AB7" s="52">
        <f t="shared" si="11"/>
        <v>7644.8</v>
      </c>
      <c r="AC7" s="52">
        <f t="shared" si="11"/>
        <v>0</v>
      </c>
      <c r="AD7" s="52">
        <f t="shared" si="11"/>
        <v>471.5</v>
      </c>
      <c r="AE7" s="52">
        <f t="shared" si="11"/>
        <v>384.2</v>
      </c>
      <c r="AF7" s="52">
        <f t="shared" si="11"/>
        <v>754.2</v>
      </c>
      <c r="AG7" s="52">
        <f t="shared" si="11"/>
        <v>383.4</v>
      </c>
      <c r="AH7" s="52">
        <f t="shared" si="11"/>
        <v>338.4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6</v>
      </c>
      <c r="AP7" s="52">
        <f t="shared" si="12"/>
        <v>3.8</v>
      </c>
      <c r="AQ7" s="52">
        <f t="shared" si="12"/>
        <v>2</v>
      </c>
      <c r="AR7" s="52">
        <f t="shared" si="12"/>
        <v>10.199999999999999</v>
      </c>
      <c r="AS7" s="52">
        <f t="shared" si="12"/>
        <v>5.0999999999999996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21</v>
      </c>
      <c r="BA7" s="53">
        <f t="shared" si="13"/>
        <v>17</v>
      </c>
      <c r="BB7" s="53">
        <f t="shared" si="13"/>
        <v>15</v>
      </c>
      <c r="BC7" s="53">
        <f t="shared" si="13"/>
        <v>407</v>
      </c>
      <c r="BD7" s="53">
        <f t="shared" si="13"/>
        <v>166</v>
      </c>
      <c r="BE7" s="51"/>
      <c r="BF7" s="52">
        <f>BF8</f>
        <v>100</v>
      </c>
      <c r="BG7" s="52">
        <f t="shared" ref="BG7:BO7" si="14">BG8</f>
        <v>100</v>
      </c>
      <c r="BH7" s="52">
        <f t="shared" si="14"/>
        <v>100</v>
      </c>
      <c r="BI7" s="52">
        <f t="shared" si="14"/>
        <v>98.7</v>
      </c>
      <c r="BJ7" s="52">
        <f t="shared" si="14"/>
        <v>100</v>
      </c>
      <c r="BK7" s="52">
        <f t="shared" si="14"/>
        <v>38.299999999999997</v>
      </c>
      <c r="BL7" s="52">
        <f t="shared" si="14"/>
        <v>30.4</v>
      </c>
      <c r="BM7" s="52">
        <f t="shared" si="14"/>
        <v>33.6</v>
      </c>
      <c r="BN7" s="52">
        <f t="shared" si="14"/>
        <v>-122.5</v>
      </c>
      <c r="BO7" s="52">
        <f t="shared" si="14"/>
        <v>8.5</v>
      </c>
      <c r="BP7" s="49"/>
      <c r="BQ7" s="53">
        <f>BQ8</f>
        <v>2203</v>
      </c>
      <c r="BR7" s="53">
        <f t="shared" ref="BR7:BZ7" si="15">BR8</f>
        <v>2149</v>
      </c>
      <c r="BS7" s="53">
        <f t="shared" si="15"/>
        <v>2193</v>
      </c>
      <c r="BT7" s="53">
        <f t="shared" si="15"/>
        <v>2188</v>
      </c>
      <c r="BU7" s="53">
        <f t="shared" si="15"/>
        <v>2244</v>
      </c>
      <c r="BV7" s="53">
        <f t="shared" si="15"/>
        <v>7814</v>
      </c>
      <c r="BW7" s="53">
        <f t="shared" si="15"/>
        <v>8183</v>
      </c>
      <c r="BX7" s="53">
        <f t="shared" si="15"/>
        <v>7940</v>
      </c>
      <c r="BY7" s="53">
        <f t="shared" si="15"/>
        <v>2576</v>
      </c>
      <c r="BZ7" s="53">
        <f t="shared" si="15"/>
        <v>4153</v>
      </c>
      <c r="CA7" s="51"/>
      <c r="CB7" s="52" t="s">
        <v>109</v>
      </c>
      <c r="CC7" s="52" t="s">
        <v>109</v>
      </c>
      <c r="CD7" s="52" t="s">
        <v>109</v>
      </c>
      <c r="CE7" s="52" t="s">
        <v>109</v>
      </c>
      <c r="CF7" s="52" t="s">
        <v>109</v>
      </c>
      <c r="CG7" s="52" t="s">
        <v>109</v>
      </c>
      <c r="CH7" s="52" t="s">
        <v>109</v>
      </c>
      <c r="CI7" s="52" t="s">
        <v>109</v>
      </c>
      <c r="CJ7" s="52" t="s">
        <v>109</v>
      </c>
      <c r="CK7" s="52" t="s">
        <v>107</v>
      </c>
      <c r="CL7" s="49"/>
      <c r="CM7" s="51">
        <f>CM8</f>
        <v>61</v>
      </c>
      <c r="CN7" s="51">
        <f>CN8</f>
        <v>500</v>
      </c>
      <c r="CO7" s="52" t="s">
        <v>109</v>
      </c>
      <c r="CP7" s="52" t="s">
        <v>109</v>
      </c>
      <c r="CQ7" s="52" t="s">
        <v>109</v>
      </c>
      <c r="CR7" s="52" t="s">
        <v>109</v>
      </c>
      <c r="CS7" s="52" t="s">
        <v>109</v>
      </c>
      <c r="CT7" s="52" t="s">
        <v>109</v>
      </c>
      <c r="CU7" s="52" t="s">
        <v>109</v>
      </c>
      <c r="CV7" s="52" t="s">
        <v>109</v>
      </c>
      <c r="CW7" s="52" t="s">
        <v>109</v>
      </c>
      <c r="CX7" s="52" t="s">
        <v>107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58.4</v>
      </c>
      <c r="DF7" s="52">
        <f t="shared" si="16"/>
        <v>83.1</v>
      </c>
      <c r="DG7" s="52">
        <f t="shared" si="16"/>
        <v>54.4</v>
      </c>
      <c r="DH7" s="52">
        <f t="shared" si="16"/>
        <v>70.3</v>
      </c>
      <c r="DI7" s="52">
        <f t="shared" si="16"/>
        <v>70</v>
      </c>
      <c r="DJ7" s="49"/>
      <c r="DK7" s="52">
        <f>DK8</f>
        <v>100</v>
      </c>
      <c r="DL7" s="52">
        <f t="shared" ref="DL7:DT7" si="17">DL8</f>
        <v>97.1</v>
      </c>
      <c r="DM7" s="52">
        <f t="shared" si="17"/>
        <v>100</v>
      </c>
      <c r="DN7" s="52">
        <f t="shared" si="17"/>
        <v>100</v>
      </c>
      <c r="DO7" s="52">
        <f t="shared" si="17"/>
        <v>100</v>
      </c>
      <c r="DP7" s="52">
        <f t="shared" si="17"/>
        <v>274.8</v>
      </c>
      <c r="DQ7" s="52">
        <f t="shared" si="17"/>
        <v>279.89999999999998</v>
      </c>
      <c r="DR7" s="52">
        <f t="shared" si="17"/>
        <v>295.5</v>
      </c>
      <c r="DS7" s="52">
        <f t="shared" si="17"/>
        <v>224.4</v>
      </c>
      <c r="DT7" s="52">
        <f t="shared" si="17"/>
        <v>251.9</v>
      </c>
      <c r="DU7" s="49"/>
    </row>
    <row r="8" spans="1:125" s="54" customFormat="1" x14ac:dyDescent="0.15">
      <c r="A8" s="37"/>
      <c r="B8" s="55">
        <v>2021</v>
      </c>
      <c r="C8" s="55">
        <v>423076</v>
      </c>
      <c r="D8" s="55">
        <v>47</v>
      </c>
      <c r="E8" s="55">
        <v>14</v>
      </c>
      <c r="F8" s="55">
        <v>0</v>
      </c>
      <c r="G8" s="55">
        <v>2</v>
      </c>
      <c r="H8" s="55" t="s">
        <v>110</v>
      </c>
      <c r="I8" s="55" t="s">
        <v>111</v>
      </c>
      <c r="J8" s="55" t="s">
        <v>112</v>
      </c>
      <c r="K8" s="55" t="s">
        <v>113</v>
      </c>
      <c r="L8" s="55" t="s">
        <v>114</v>
      </c>
      <c r="M8" s="55" t="s">
        <v>115</v>
      </c>
      <c r="N8" s="55" t="s">
        <v>116</v>
      </c>
      <c r="O8" s="56" t="s">
        <v>117</v>
      </c>
      <c r="P8" s="57" t="s">
        <v>118</v>
      </c>
      <c r="Q8" s="57" t="s">
        <v>119</v>
      </c>
      <c r="R8" s="58">
        <v>22</v>
      </c>
      <c r="S8" s="57" t="s">
        <v>120</v>
      </c>
      <c r="T8" s="57" t="s">
        <v>121</v>
      </c>
      <c r="U8" s="58">
        <v>385</v>
      </c>
      <c r="V8" s="58">
        <v>34</v>
      </c>
      <c r="W8" s="58">
        <v>0</v>
      </c>
      <c r="X8" s="57" t="s">
        <v>121</v>
      </c>
      <c r="Y8" s="59">
        <v>0</v>
      </c>
      <c r="Z8" s="59">
        <v>0</v>
      </c>
      <c r="AA8" s="59">
        <v>0</v>
      </c>
      <c r="AB8" s="59">
        <v>7644.8</v>
      </c>
      <c r="AC8" s="59">
        <v>0</v>
      </c>
      <c r="AD8" s="59">
        <v>471.5</v>
      </c>
      <c r="AE8" s="59">
        <v>384.2</v>
      </c>
      <c r="AF8" s="59">
        <v>754.2</v>
      </c>
      <c r="AG8" s="59">
        <v>383.4</v>
      </c>
      <c r="AH8" s="59">
        <v>338.4</v>
      </c>
      <c r="AI8" s="56">
        <v>236.1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6</v>
      </c>
      <c r="AP8" s="59">
        <v>3.8</v>
      </c>
      <c r="AQ8" s="59">
        <v>2</v>
      </c>
      <c r="AR8" s="59">
        <v>10.199999999999999</v>
      </c>
      <c r="AS8" s="59">
        <v>5.0999999999999996</v>
      </c>
      <c r="AT8" s="56">
        <v>5.2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21</v>
      </c>
      <c r="BA8" s="60">
        <v>17</v>
      </c>
      <c r="BB8" s="60">
        <v>15</v>
      </c>
      <c r="BC8" s="60">
        <v>407</v>
      </c>
      <c r="BD8" s="60">
        <v>166</v>
      </c>
      <c r="BE8" s="60">
        <v>3111</v>
      </c>
      <c r="BF8" s="59">
        <v>100</v>
      </c>
      <c r="BG8" s="59">
        <v>100</v>
      </c>
      <c r="BH8" s="59">
        <v>100</v>
      </c>
      <c r="BI8" s="59">
        <v>98.7</v>
      </c>
      <c r="BJ8" s="59">
        <v>100</v>
      </c>
      <c r="BK8" s="59">
        <v>38.299999999999997</v>
      </c>
      <c r="BL8" s="59">
        <v>30.4</v>
      </c>
      <c r="BM8" s="59">
        <v>33.6</v>
      </c>
      <c r="BN8" s="59">
        <v>-122.5</v>
      </c>
      <c r="BO8" s="59">
        <v>8.5</v>
      </c>
      <c r="BP8" s="56">
        <v>0.8</v>
      </c>
      <c r="BQ8" s="60">
        <v>2203</v>
      </c>
      <c r="BR8" s="60">
        <v>2149</v>
      </c>
      <c r="BS8" s="60">
        <v>2193</v>
      </c>
      <c r="BT8" s="61">
        <v>2188</v>
      </c>
      <c r="BU8" s="61">
        <v>2244</v>
      </c>
      <c r="BV8" s="60">
        <v>7814</v>
      </c>
      <c r="BW8" s="60">
        <v>8183</v>
      </c>
      <c r="BX8" s="60">
        <v>7940</v>
      </c>
      <c r="BY8" s="60">
        <v>2576</v>
      </c>
      <c r="BZ8" s="60">
        <v>4153</v>
      </c>
      <c r="CA8" s="58">
        <v>10906</v>
      </c>
      <c r="CB8" s="59" t="s">
        <v>114</v>
      </c>
      <c r="CC8" s="59" t="s">
        <v>114</v>
      </c>
      <c r="CD8" s="59" t="s">
        <v>114</v>
      </c>
      <c r="CE8" s="59" t="s">
        <v>114</v>
      </c>
      <c r="CF8" s="59" t="s">
        <v>114</v>
      </c>
      <c r="CG8" s="59" t="s">
        <v>114</v>
      </c>
      <c r="CH8" s="59" t="s">
        <v>114</v>
      </c>
      <c r="CI8" s="59" t="s">
        <v>114</v>
      </c>
      <c r="CJ8" s="59" t="s">
        <v>114</v>
      </c>
      <c r="CK8" s="59" t="s">
        <v>114</v>
      </c>
      <c r="CL8" s="56" t="s">
        <v>114</v>
      </c>
      <c r="CM8" s="58">
        <v>61</v>
      </c>
      <c r="CN8" s="58">
        <v>500</v>
      </c>
      <c r="CO8" s="59" t="s">
        <v>114</v>
      </c>
      <c r="CP8" s="59" t="s">
        <v>114</v>
      </c>
      <c r="CQ8" s="59" t="s">
        <v>114</v>
      </c>
      <c r="CR8" s="59" t="s">
        <v>114</v>
      </c>
      <c r="CS8" s="59" t="s">
        <v>114</v>
      </c>
      <c r="CT8" s="59" t="s">
        <v>114</v>
      </c>
      <c r="CU8" s="59" t="s">
        <v>114</v>
      </c>
      <c r="CV8" s="59" t="s">
        <v>114</v>
      </c>
      <c r="CW8" s="59" t="s">
        <v>114</v>
      </c>
      <c r="CX8" s="59" t="s">
        <v>114</v>
      </c>
      <c r="CY8" s="56" t="s">
        <v>114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58.4</v>
      </c>
      <c r="DF8" s="59">
        <v>83.1</v>
      </c>
      <c r="DG8" s="59">
        <v>54.4</v>
      </c>
      <c r="DH8" s="59">
        <v>70.3</v>
      </c>
      <c r="DI8" s="59">
        <v>70</v>
      </c>
      <c r="DJ8" s="56">
        <v>99.8</v>
      </c>
      <c r="DK8" s="59">
        <v>100</v>
      </c>
      <c r="DL8" s="59">
        <v>97.1</v>
      </c>
      <c r="DM8" s="59">
        <v>100</v>
      </c>
      <c r="DN8" s="59">
        <v>100</v>
      </c>
      <c r="DO8" s="59">
        <v>100</v>
      </c>
      <c r="DP8" s="59">
        <v>274.8</v>
      </c>
      <c r="DQ8" s="59">
        <v>279.89999999999998</v>
      </c>
      <c r="DR8" s="59">
        <v>295.5</v>
      </c>
      <c r="DS8" s="59">
        <v>224.4</v>
      </c>
      <c r="DT8" s="59">
        <v>251.9</v>
      </c>
      <c r="DU8" s="56">
        <v>178.5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122</v>
      </c>
      <c r="C10" s="64" t="s">
        <v>123</v>
      </c>
      <c r="D10" s="64" t="s">
        <v>124</v>
      </c>
      <c r="E10" s="64" t="s">
        <v>125</v>
      </c>
      <c r="F10" s="64" t="s">
        <v>126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53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原田　裕也</cp:lastModifiedBy>
  <dcterms:created xsi:type="dcterms:W3CDTF">2022-12-09T03:32:26Z</dcterms:created>
  <dcterms:modified xsi:type="dcterms:W3CDTF">2023-01-24T02:20:35Z</dcterms:modified>
  <cp:category/>
</cp:coreProperties>
</file>