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Cu/hf3fqpZWyJ0gWdPV8e0h6sKNEQlSxDV02nxlecypi9nU0sCqSrWZLc8DaQW9itRXtzsePkfBdZI2RlIwOFA==" workbookSaltValue="y3zIlOyWAB1BzNO7dOPWO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IE76" i="4"/>
  <c r="BZ51" i="4"/>
  <c r="GQ30" i="4"/>
  <c r="BZ30" i="4"/>
  <c r="BG30" i="4"/>
  <c r="FX30" i="4"/>
  <c r="AV76" i="4"/>
  <c r="KO51" i="4"/>
  <c r="LE76" i="4"/>
  <c r="FX51" i="4"/>
  <c r="KO30" i="4"/>
  <c r="BG51" i="4"/>
  <c r="HP76" i="4"/>
  <c r="KP76" i="4"/>
  <c r="HA76" i="4"/>
  <c r="AN51" i="4"/>
  <c r="FE30" i="4"/>
  <c r="AN30" i="4"/>
  <c r="JV51" i="4"/>
  <c r="JV30" i="4"/>
  <c r="AG76" i="4"/>
  <c r="FE51" i="4"/>
  <c r="KA76" i="4"/>
  <c r="EL51" i="4"/>
  <c r="JC30" i="4"/>
  <c r="JC51" i="4"/>
  <c r="GL76" i="4"/>
  <c r="U51" i="4"/>
  <c r="EL30" i="4"/>
  <c r="U30" i="4"/>
  <c r="R76"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<sst xmlns="http://schemas.openxmlformats.org/spreadsheetml/2006/main" count="278" uniqueCount="141">
  <si>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</si>
  <si>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</si>
  <si>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</si>
  <si>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</si>
  <si>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</si>
  <si>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</si>
  <si>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</si>
  <si>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</si>
  <si>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</si>
  <si>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</si>
  <si>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</si>
  <si>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</si>
  <si>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</si>
  <si>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</si>
  <si>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</si>
  <si>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</si>
  <si>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</si>
  <si>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</si>
  <si>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</si>
  <si>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</si>
  <si>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</si>
  <si>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</si>
  <si>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</si>
  <si>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</si>
  <si>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</si>
  <si>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</si>
  <si>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</si>
  <si>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</si>
  <si>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</si>
  <si>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</si>
  <si>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</si>
  <si>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</si>
  <si>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</si>
  <si>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</si>
  <si>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</si>
  <si>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</si>
  <si>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</si>
  <si>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</si>
  <si>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</si>
  <si>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</si>
  <si>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</si>
  <si>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</si>
  <si>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</si>
  <si>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</si>
  <si>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</si>
  <si>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</si>
  <si>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</si>
  <si>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</si>
  <si>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</si>
  <si>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</si>
  <si>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</si>
  <si>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</si>
  <si>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</si>
  <si>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</si>
  <si>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</si>
  <si>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</si>
  <si>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</si>
  <si>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</si>
  <si>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</si>
  <si>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</si>
  <si>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</si>
  <si>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</si>
  <si>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</si>
  <si>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</si>
  <si>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</si>
  <si>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</si>
  <si>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</si>
  <si>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</si>
  <si>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</si>
  <si>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</si>
  <si>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</si>
  <si>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</si>
  <si>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</si>
  <si>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</si>
  <si>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</si>
  <si>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</si>
  <si>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</si>
  <si>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</si>
  <si>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</si>
  <si>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</si>
  <si>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</si>
  <si>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</si>
  <si>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</si>
  <si>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</si>
  <si>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</si>
  <si>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</si>
  <si>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</si>
  <si>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</si>
  <si>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</si>
  <si>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</si>
  <si>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</si>
  <si>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</si>
  <si>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</si>
  <si>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</si>
  <si>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</si>
  <si>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</si>
  <si>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</si>
  <si>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</si>
  <si>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</si>
  <si>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</si>
  <si>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</si>
  <si>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</si>
  <si>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</si>
  <si>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</si>
  <si>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</si>
  <si>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</si>
  <si>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</si>
  <si>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</si>
  <si>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</si>
  <si>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当該値(N-2)</t>
    <phoneticPr fontId="5"/>
  </si>
  <si>
    <t>当該値(N-2)</t>
    <phoneticPr fontId="5"/>
  </si>
  <si>
    <t>当該値(N-1)</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</si>
  <si>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</si>
  <si>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</si>
  <si>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</si>
  <si>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</si>
  <si>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</si>
  <si>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</si>
  <si>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</si>
  <si>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</si>
  <si>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長崎市桜町駐車場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</si>
  <si>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</si>
  <si>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</si>
  <si>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</si>
  <si>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</si>
  <si>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</si>
  <si>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</si>
  <si>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</si>
  <si>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</si>
  <si>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</si>
  <si>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</si>
  <si>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</si>
  <si>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</si>
  <si>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</si>
  <si>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</si>
  <si>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</si>
  <si>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</si>
  <si>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収益の安定性確保については、不透明な見込みが続く状況の中、料金収入に対する企業債残高の割合が若干上がってきているが、必要な更新投資を行っていく。
　躯体等の改修については、平成27年度に調査をし、緊急性のある損傷はないとされているが、長寿命化に向けた対応として、予防保全対策など改修を実施していく。
　また、精算機は令和2年度から指定管理者の利用料金制に伴い、指定管理者に精算機を設置させるなど、機器の更新について、導入及び維持管理経費削減を行うとともに、耐用年数や状況をみながら計画的に維持管理・更新を行っていく。</t>
    <phoneticPr fontId="5"/>
  </si>
  <si>
    <t xml:space="preserve"> 地方債償還金が減少したことから、平成28年度より収益が増加し黒字に転換しており、他会計からの補助もないため、安定した経営状況となっている。
　しかし、令和5年度以降、市庁舎の新庁舎移転に伴い、令和9年度まで公用車用駐車場（101台駐車）としても利用することにより、年度全体を通じて収益が大幅に減少することになる。
　このため、今後も健全な経営を続けていくためには、将来の施設のあり方を踏まえ、施設の更新・投資に充てる財源を計画的に確保していく必要がある。</t>
    <rPh sb="76" eb="78">
      <t>レイワ</t>
    </rPh>
    <rPh sb="79" eb="81">
      <t>ネンド</t>
    </rPh>
    <rPh sb="81" eb="83">
      <t>イコウ</t>
    </rPh>
    <rPh sb="84" eb="87">
      <t>シチョウシャ</t>
    </rPh>
    <rPh sb="88" eb="91">
      <t>シンチョウシャ</t>
    </rPh>
    <rPh sb="91" eb="93">
      <t>イテン</t>
    </rPh>
    <rPh sb="94" eb="95">
      <t>トモナ</t>
    </rPh>
    <rPh sb="97" eb="99">
      <t>レイワ</t>
    </rPh>
    <rPh sb="100" eb="102">
      <t>ネンド</t>
    </rPh>
    <rPh sb="104" eb="107">
      <t>コウヨウシャ</t>
    </rPh>
    <rPh sb="107" eb="108">
      <t>ヨウ</t>
    </rPh>
    <rPh sb="108" eb="111">
      <t>チュウシャジョウ</t>
    </rPh>
    <rPh sb="115" eb="116">
      <t>ダイ</t>
    </rPh>
    <rPh sb="116" eb="118">
      <t>チュウシャ</t>
    </rPh>
    <rPh sb="123" eb="125">
      <t>リヨウ</t>
    </rPh>
    <rPh sb="144" eb="146">
      <t>オオハバ</t>
    </rPh>
    <phoneticPr fontId="5"/>
  </si>
  <si>
    <t xml:space="preserve"> 稼働率が全国平均及び類似施設平均値と比べて高い数値となっており、施設の利用状況は健全であるといえる。
　しかし、令和5年度以降、市庁舎の新庁舎移転に伴い、桜町駐車場を令和9年度まで公用車用駐車場としても利用することになり、市営駐車場としての一般利用者の利用は大幅に減となることに加え、新型コロナウイルス感染症拡大防止の影響もあり、利用状況が当面かなり厳しい状況になることが想定される。</t>
    <rPh sb="65" eb="68">
      <t>シチョウシャ</t>
    </rPh>
    <rPh sb="78" eb="80">
      <t>サクラマチ</t>
    </rPh>
    <rPh sb="80" eb="83">
      <t>チュウシャジョウ</t>
    </rPh>
    <rPh sb="84" eb="86">
      <t>レイワ</t>
    </rPh>
    <rPh sb="87" eb="89">
      <t>ネンド</t>
    </rPh>
    <rPh sb="112" eb="114">
      <t>シエイ</t>
    </rPh>
    <rPh sb="114" eb="117">
      <t>チュウシャジョウ</t>
    </rPh>
    <rPh sb="121" eb="123">
      <t>イッパン</t>
    </rPh>
    <rPh sb="123" eb="126">
      <t>リヨウシャ</t>
    </rPh>
    <rPh sb="127" eb="129">
      <t>リヨウ</t>
    </rPh>
    <rPh sb="130" eb="132">
      <t>オオハバ</t>
    </rPh>
    <rPh sb="133" eb="134">
      <t>ゲン</t>
    </rPh>
    <rPh sb="140" eb="141">
      <t>クワ</t>
    </rPh>
    <rPh sb="171" eb="173">
      <t>トウメン</t>
    </rPh>
    <rPh sb="176" eb="177">
      <t>キビ</t>
    </rPh>
    <rPh sb="179" eb="181">
      <t>ジョウキョウ</t>
    </rPh>
    <rPh sb="187" eb="189">
      <t>ソウテイ</t>
    </rPh>
    <phoneticPr fontId="5"/>
  </si>
  <si>
    <t>　平成28年度から収益は黒字となっており、また稼働率も高いことから、おおむね健全な経営状況である。
　しかし、令和5年度以降、新庁舎への移転に伴い、令和9年度まで公用車用駐車場としても利用することにより、市営駐車場としての一般利用者の利用は大幅に減となるため、新型コロナウイルス感染症拡大防止の影響もあり、収益増は当面見込めないものと想定されることから、施設の更新・投資に充てる財源を計画的に確保しつつ、公用車駐車場利用後の増収対策を検討していく。</t>
    <rPh sb="74" eb="76">
      <t>レイワ</t>
    </rPh>
    <rPh sb="77" eb="79">
      <t>ネンド</t>
    </rPh>
    <rPh sb="130" eb="132">
      <t>シンガタ</t>
    </rPh>
    <rPh sb="155" eb="156">
      <t>ゾウ</t>
    </rPh>
    <rPh sb="157" eb="159">
      <t>トウメン</t>
    </rPh>
    <rPh sb="159" eb="161">
      <t>ミコ</t>
    </rPh>
    <rPh sb="202" eb="205">
      <t>コウヨウシャ</t>
    </rPh>
    <rPh sb="205" eb="208">
      <t>チュウシャジョウ</t>
    </rPh>
    <rPh sb="208" eb="210">
      <t>リヨウ</t>
    </rPh>
    <rPh sb="210" eb="211">
      <t>ゴ</t>
    </rPh>
    <rPh sb="212" eb="214">
      <t>ゾウシュウ</t>
    </rPh>
    <rPh sb="214" eb="216">
      <t>タイサク</t>
    </rPh>
    <rPh sb="217" eb="21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</si>
</sst>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366</c:v>
                </c:pt>
                <c:pt idx="1">
                  <c:v>325</c:v>
                </c:pt>
                <c:pt idx="2">
                  <c:v>320</c:v>
                </c:pt>
                <c:pt idx="3">
                  <c:v>866.2</c:v>
                </c:pt>
                <c:pt idx="4">
                  <c:v>613.29999999999995</c:v>
                </c:pt>
              </c:numCache>
            </c:numRef>
          </c:val>
          <c:extLst xmlns:c16r2="http://schemas.microsoft.com/office/drawing/2015/06/chart">
            <c:ext xmlns:c16="http://schemas.microsoft.com/office/drawing/2014/chart" uri="{C3380CC4-5D6E-409C-BE32-E72D297353CC}">
              <c16:uniqueId val="{00000000-2DB4-4A79-80EA-E4863E211D2D}"/>
            </c:ext>
          </c:extLst>
        </c:ser>
        <c:dLbls>
          <c:showLegendKey val="0"/>
          <c:showVal val="0"/>
          <c:showCatName val="0"/>
          <c:showSerName val="0"/>
          <c:showPercent val="0"/>
          <c:showBubbleSize val="0"/>
        </c:dLbls>
        <c:gapWidth val="150"/>
        <c:axId val="399821192"/>
        <c:axId val="3998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xmlns:c16r2="http://schemas.microsoft.com/office/drawing/2015/06/chart">
            <c:ext xmlns:c16="http://schemas.microsoft.com/office/drawing/2014/chart" uri="{C3380CC4-5D6E-409C-BE32-E72D297353CC}">
              <c16:uniqueId val="{00000001-2DB4-4A79-80EA-E4863E211D2D}"/>
            </c:ext>
          </c:extLst>
        </c:ser>
        <c:dLbls>
          <c:showLegendKey val="0"/>
          <c:showVal val="0"/>
          <c:showCatName val="0"/>
          <c:showSerName val="0"/>
          <c:showPercent val="0"/>
          <c:showBubbleSize val="0"/>
        </c:dLbls>
        <c:marker val="1"/>
        <c:smooth val="0"/>
        <c:axId val="399821192"/>
        <c:axId val="399821576"/>
      </c:lineChart>
      <c:catAx>
        <c:axId val="399821192"/>
        <c:scaling>
          <c:orientation val="minMax"/>
        </c:scaling>
        <c:delete val="1"/>
        <c:axPos val="b"/>
        <c:numFmt formatCode="General" sourceLinked="1"/>
        <c:majorTickMark val="none"/>
        <c:minorTickMark val="none"/>
        <c:tickLblPos val="none"/>
        <c:crossAx val="399821576"/>
        <c:crosses val="autoZero"/>
        <c:auto val="1"/>
        <c:lblAlgn val="ctr"/>
        <c:lblOffset val="100"/>
        <c:noMultiLvlLbl val="1"/>
      </c:catAx>
      <c:valAx>
        <c:axId val="39982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82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25</c:v>
                </c:pt>
                <c:pt idx="1">
                  <c:v>23</c:v>
                </c:pt>
                <c:pt idx="2">
                  <c:v>39</c:v>
                </c:pt>
                <c:pt idx="3">
                  <c:v>63.2</c:v>
                </c:pt>
                <c:pt idx="4">
                  <c:v>107.1</c:v>
                </c:pt>
              </c:numCache>
            </c:numRef>
          </c:val>
          <c:extLst xmlns:c16r2="http://schemas.microsoft.com/office/drawing/2015/06/chart">
            <c:ext xmlns:c16="http://schemas.microsoft.com/office/drawing/2014/chart" uri="{C3380CC4-5D6E-409C-BE32-E72D297353CC}">
              <c16:uniqueId val="{00000000-2DAA-4DE2-A7ED-8691CA702703}"/>
            </c:ext>
          </c:extLst>
        </c:ser>
        <c:dLbls>
          <c:showLegendKey val="0"/>
          <c:showVal val="0"/>
          <c:showCatName val="0"/>
          <c:showSerName val="0"/>
          <c:showPercent val="0"/>
          <c:showBubbleSize val="0"/>
        </c:dLbls>
        <c:gapWidth val="150"/>
        <c:axId val="400745472"/>
        <c:axId val="4007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xmlns:c16r2="http://schemas.microsoft.com/office/drawing/2015/06/chart">
            <c:ext xmlns:c16="http://schemas.microsoft.com/office/drawing/2014/chart" uri="{C3380CC4-5D6E-409C-BE32-E72D297353CC}">
              <c16:uniqueId val="{00000001-2DAA-4DE2-A7ED-8691CA702703}"/>
            </c:ext>
          </c:extLst>
        </c:ser>
        <c:dLbls>
          <c:showLegendKey val="0"/>
          <c:showVal val="0"/>
          <c:showCatName val="0"/>
          <c:showSerName val="0"/>
          <c:showPercent val="0"/>
          <c:showBubbleSize val="0"/>
        </c:dLbls>
        <c:marker val="1"/>
        <c:smooth val="0"/>
        <c:axId val="400745472"/>
        <c:axId val="400745856"/>
      </c:lineChart>
      <c:catAx>
        <c:axId val="400745472"/>
        <c:scaling>
          <c:orientation val="minMax"/>
        </c:scaling>
        <c:delete val="1"/>
        <c:axPos val="b"/>
        <c:numFmt formatCode="General" sourceLinked="1"/>
        <c:majorTickMark val="none"/>
        <c:minorTickMark val="none"/>
        <c:tickLblPos val="none"/>
        <c:crossAx val="400745856"/>
        <c:crosses val="autoZero"/>
        <c:auto val="1"/>
        <c:lblAlgn val="ctr"/>
        <c:lblOffset val="100"/>
        <c:noMultiLvlLbl val="1"/>
      </c:catAx>
      <c:valAx>
        <c:axId val="4007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74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856-48F2-A789-D266B2FEC1E2}"/>
            </c:ext>
          </c:extLst>
        </c:ser>
        <c:dLbls>
          <c:showLegendKey val="0"/>
          <c:showVal val="0"/>
          <c:showCatName val="0"/>
          <c:showSerName val="0"/>
          <c:showPercent val="0"/>
          <c:showBubbleSize val="0"/>
        </c:dLbls>
        <c:gapWidth val="150"/>
        <c:axId val="401107024"/>
        <c:axId val="4011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856-48F2-A789-D266B2FEC1E2}"/>
            </c:ext>
          </c:extLst>
        </c:ser>
        <c:dLbls>
          <c:showLegendKey val="0"/>
          <c:showVal val="0"/>
          <c:showCatName val="0"/>
          <c:showSerName val="0"/>
          <c:showPercent val="0"/>
          <c:showBubbleSize val="0"/>
        </c:dLbls>
        <c:marker val="1"/>
        <c:smooth val="0"/>
        <c:axId val="401107024"/>
        <c:axId val="401107408"/>
      </c:lineChart>
      <c:catAx>
        <c:axId val="401107024"/>
        <c:scaling>
          <c:orientation val="minMax"/>
        </c:scaling>
        <c:delete val="1"/>
        <c:axPos val="b"/>
        <c:numFmt formatCode="General" sourceLinked="1"/>
        <c:majorTickMark val="none"/>
        <c:minorTickMark val="none"/>
        <c:tickLblPos val="none"/>
        <c:crossAx val="401107408"/>
        <c:crosses val="autoZero"/>
        <c:auto val="1"/>
        <c:lblAlgn val="ctr"/>
        <c:lblOffset val="100"/>
        <c:noMultiLvlLbl val="1"/>
      </c:catAx>
      <c:valAx>
        <c:axId val="40110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0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96A-4200-83E9-BD0A47977D9B}"/>
            </c:ext>
          </c:extLst>
        </c:ser>
        <c:dLbls>
          <c:showLegendKey val="0"/>
          <c:showVal val="0"/>
          <c:showCatName val="0"/>
          <c:showSerName val="0"/>
          <c:showPercent val="0"/>
          <c:showBubbleSize val="0"/>
        </c:dLbls>
        <c:gapWidth val="150"/>
        <c:axId val="399535104"/>
        <c:axId val="39954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96A-4200-83E9-BD0A47977D9B}"/>
            </c:ext>
          </c:extLst>
        </c:ser>
        <c:dLbls>
          <c:showLegendKey val="0"/>
          <c:showVal val="0"/>
          <c:showCatName val="0"/>
          <c:showSerName val="0"/>
          <c:showPercent val="0"/>
          <c:showBubbleSize val="0"/>
        </c:dLbls>
        <c:marker val="1"/>
        <c:smooth val="0"/>
        <c:axId val="399535104"/>
        <c:axId val="399540984"/>
      </c:lineChart>
      <c:catAx>
        <c:axId val="399535104"/>
        <c:scaling>
          <c:orientation val="minMax"/>
        </c:scaling>
        <c:delete val="1"/>
        <c:axPos val="b"/>
        <c:numFmt formatCode="General" sourceLinked="1"/>
        <c:majorTickMark val="none"/>
        <c:minorTickMark val="none"/>
        <c:tickLblPos val="none"/>
        <c:crossAx val="399540984"/>
        <c:crosses val="autoZero"/>
        <c:auto val="1"/>
        <c:lblAlgn val="ctr"/>
        <c:lblOffset val="100"/>
        <c:noMultiLvlLbl val="1"/>
      </c:catAx>
      <c:valAx>
        <c:axId val="39954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53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62-412F-9B3B-3C96560AB880}"/>
            </c:ext>
          </c:extLst>
        </c:ser>
        <c:dLbls>
          <c:showLegendKey val="0"/>
          <c:showVal val="0"/>
          <c:showCatName val="0"/>
          <c:showSerName val="0"/>
          <c:showPercent val="0"/>
          <c:showBubbleSize val="0"/>
        </c:dLbls>
        <c:gapWidth val="150"/>
        <c:axId val="399539808"/>
        <c:axId val="39953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xmlns:c16r2="http://schemas.microsoft.com/office/drawing/2015/06/chart">
            <c:ext xmlns:c16="http://schemas.microsoft.com/office/drawing/2014/chart" uri="{C3380CC4-5D6E-409C-BE32-E72D297353CC}">
              <c16:uniqueId val="{00000001-E262-412F-9B3B-3C96560AB880}"/>
            </c:ext>
          </c:extLst>
        </c:ser>
        <c:dLbls>
          <c:showLegendKey val="0"/>
          <c:showVal val="0"/>
          <c:showCatName val="0"/>
          <c:showSerName val="0"/>
          <c:showPercent val="0"/>
          <c:showBubbleSize val="0"/>
        </c:dLbls>
        <c:marker val="1"/>
        <c:smooth val="0"/>
        <c:axId val="399539808"/>
        <c:axId val="399534712"/>
      </c:lineChart>
      <c:catAx>
        <c:axId val="399539808"/>
        <c:scaling>
          <c:orientation val="minMax"/>
        </c:scaling>
        <c:delete val="1"/>
        <c:axPos val="b"/>
        <c:numFmt formatCode="General" sourceLinked="1"/>
        <c:majorTickMark val="none"/>
        <c:minorTickMark val="none"/>
        <c:tickLblPos val="none"/>
        <c:crossAx val="399534712"/>
        <c:crosses val="autoZero"/>
        <c:auto val="1"/>
        <c:lblAlgn val="ctr"/>
        <c:lblOffset val="100"/>
        <c:noMultiLvlLbl val="1"/>
      </c:catAx>
      <c:valAx>
        <c:axId val="39953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5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AA-4AF8-AD50-3FCACD621D68}"/>
            </c:ext>
          </c:extLst>
        </c:ser>
        <c:dLbls>
          <c:showLegendKey val="0"/>
          <c:showVal val="0"/>
          <c:showCatName val="0"/>
          <c:showSerName val="0"/>
          <c:showPercent val="0"/>
          <c:showBubbleSize val="0"/>
        </c:dLbls>
        <c:gapWidth val="150"/>
        <c:axId val="399534320"/>
        <c:axId val="39953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xmlns:c16r2="http://schemas.microsoft.com/office/drawing/2015/06/chart">
            <c:ext xmlns:c16="http://schemas.microsoft.com/office/drawing/2014/chart" uri="{C3380CC4-5D6E-409C-BE32-E72D297353CC}">
              <c16:uniqueId val="{00000001-1DAA-4AF8-AD50-3FCACD621D68}"/>
            </c:ext>
          </c:extLst>
        </c:ser>
        <c:dLbls>
          <c:showLegendKey val="0"/>
          <c:showVal val="0"/>
          <c:showCatName val="0"/>
          <c:showSerName val="0"/>
          <c:showPercent val="0"/>
          <c:showBubbleSize val="0"/>
        </c:dLbls>
        <c:marker val="1"/>
        <c:smooth val="0"/>
        <c:axId val="399534320"/>
        <c:axId val="399536280"/>
      </c:lineChart>
      <c:catAx>
        <c:axId val="399534320"/>
        <c:scaling>
          <c:orientation val="minMax"/>
        </c:scaling>
        <c:delete val="1"/>
        <c:axPos val="b"/>
        <c:numFmt formatCode="General" sourceLinked="1"/>
        <c:majorTickMark val="none"/>
        <c:minorTickMark val="none"/>
        <c:tickLblPos val="none"/>
        <c:crossAx val="399536280"/>
        <c:crosses val="autoZero"/>
        <c:auto val="1"/>
        <c:lblAlgn val="ctr"/>
        <c:lblOffset val="100"/>
        <c:noMultiLvlLbl val="1"/>
      </c:catAx>
      <c:valAx>
        <c:axId val="399536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53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257.2</c:v>
                </c:pt>
                <c:pt idx="1">
                  <c:v>264.60000000000002</c:v>
                </c:pt>
                <c:pt idx="2">
                  <c:v>264.60000000000002</c:v>
                </c:pt>
                <c:pt idx="3">
                  <c:v>272.39999999999998</c:v>
                </c:pt>
                <c:pt idx="4">
                  <c:v>272.39999999999998</c:v>
                </c:pt>
              </c:numCache>
            </c:numRef>
          </c:val>
          <c:extLst xmlns:c16r2="http://schemas.microsoft.com/office/drawing/2015/06/chart">
            <c:ext xmlns:c16="http://schemas.microsoft.com/office/drawing/2014/chart" uri="{C3380CC4-5D6E-409C-BE32-E72D297353CC}">
              <c16:uniqueId val="{00000000-5407-4488-9451-1586B98BECB1}"/>
            </c:ext>
          </c:extLst>
        </c:ser>
        <c:dLbls>
          <c:showLegendKey val="0"/>
          <c:showVal val="0"/>
          <c:showCatName val="0"/>
          <c:showSerName val="0"/>
          <c:showPercent val="0"/>
          <c:showBubbleSize val="0"/>
        </c:dLbls>
        <c:gapWidth val="150"/>
        <c:axId val="399536672"/>
        <c:axId val="39953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xmlns:c16r2="http://schemas.microsoft.com/office/drawing/2015/06/chart">
            <c:ext xmlns:c16="http://schemas.microsoft.com/office/drawing/2014/chart" uri="{C3380CC4-5D6E-409C-BE32-E72D297353CC}">
              <c16:uniqueId val="{00000001-5407-4488-9451-1586B98BECB1}"/>
            </c:ext>
          </c:extLst>
        </c:ser>
        <c:dLbls>
          <c:showLegendKey val="0"/>
          <c:showVal val="0"/>
          <c:showCatName val="0"/>
          <c:showSerName val="0"/>
          <c:showPercent val="0"/>
          <c:showBubbleSize val="0"/>
        </c:dLbls>
        <c:marker val="1"/>
        <c:smooth val="0"/>
        <c:axId val="399536672"/>
        <c:axId val="399537064"/>
      </c:lineChart>
      <c:catAx>
        <c:axId val="399536672"/>
        <c:scaling>
          <c:orientation val="minMax"/>
        </c:scaling>
        <c:delete val="1"/>
        <c:axPos val="b"/>
        <c:numFmt formatCode="General" sourceLinked="1"/>
        <c:majorTickMark val="none"/>
        <c:minorTickMark val="none"/>
        <c:tickLblPos val="none"/>
        <c:crossAx val="399537064"/>
        <c:crosses val="autoZero"/>
        <c:auto val="1"/>
        <c:lblAlgn val="ctr"/>
        <c:lblOffset val="100"/>
        <c:noMultiLvlLbl val="1"/>
      </c:catAx>
      <c:valAx>
        <c:axId val="399537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53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75</c:v>
                </c:pt>
                <c:pt idx="1">
                  <c:v>72</c:v>
                </c:pt>
                <c:pt idx="2">
                  <c:v>72</c:v>
                </c:pt>
                <c:pt idx="3">
                  <c:v>99.4</c:v>
                </c:pt>
                <c:pt idx="4">
                  <c:v>95.8</c:v>
                </c:pt>
              </c:numCache>
            </c:numRef>
          </c:val>
          <c:extLst xmlns:c16r2="http://schemas.microsoft.com/office/drawing/2015/06/chart">
            <c:ext xmlns:c16="http://schemas.microsoft.com/office/drawing/2014/chart" uri="{C3380CC4-5D6E-409C-BE32-E72D297353CC}">
              <c16:uniqueId val="{00000000-6A0B-4136-B2AB-56106B381951}"/>
            </c:ext>
          </c:extLst>
        </c:ser>
        <c:dLbls>
          <c:showLegendKey val="0"/>
          <c:showVal val="0"/>
          <c:showCatName val="0"/>
          <c:showSerName val="0"/>
          <c:showPercent val="0"/>
          <c:showBubbleSize val="0"/>
        </c:dLbls>
        <c:gapWidth val="150"/>
        <c:axId val="399537456"/>
        <c:axId val="39954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xmlns:c16r2="http://schemas.microsoft.com/office/drawing/2015/06/chart">
            <c:ext xmlns:c16="http://schemas.microsoft.com/office/drawing/2014/chart" uri="{C3380CC4-5D6E-409C-BE32-E72D297353CC}">
              <c16:uniqueId val="{00000001-6A0B-4136-B2AB-56106B381951}"/>
            </c:ext>
          </c:extLst>
        </c:ser>
        <c:dLbls>
          <c:showLegendKey val="0"/>
          <c:showVal val="0"/>
          <c:showCatName val="0"/>
          <c:showSerName val="0"/>
          <c:showPercent val="0"/>
          <c:showBubbleSize val="0"/>
        </c:dLbls>
        <c:marker val="1"/>
        <c:smooth val="0"/>
        <c:axId val="399537456"/>
        <c:axId val="399540200"/>
      </c:lineChart>
      <c:catAx>
        <c:axId val="399537456"/>
        <c:scaling>
          <c:orientation val="minMax"/>
        </c:scaling>
        <c:delete val="1"/>
        <c:axPos val="b"/>
        <c:numFmt formatCode="General" sourceLinked="1"/>
        <c:majorTickMark val="none"/>
        <c:minorTickMark val="none"/>
        <c:tickLblPos val="none"/>
        <c:crossAx val="399540200"/>
        <c:crosses val="autoZero"/>
        <c:auto val="1"/>
        <c:lblAlgn val="ctr"/>
        <c:lblOffset val="100"/>
        <c:noMultiLvlLbl val="1"/>
      </c:catAx>
      <c:valAx>
        <c:axId val="39954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53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54713</c:v>
                </c:pt>
                <c:pt idx="1">
                  <c:v>49501</c:v>
                </c:pt>
                <c:pt idx="2">
                  <c:v>46838</c:v>
                </c:pt>
                <c:pt idx="3">
                  <c:v>34675</c:v>
                </c:pt>
                <c:pt idx="4">
                  <c:v>32840</c:v>
                </c:pt>
              </c:numCache>
            </c:numRef>
          </c:val>
          <c:extLst xmlns:c16r2="http://schemas.microsoft.com/office/drawing/2015/06/chart">
            <c:ext xmlns:c16="http://schemas.microsoft.com/office/drawing/2014/chart" uri="{C3380CC4-5D6E-409C-BE32-E72D297353CC}">
              <c16:uniqueId val="{00000000-3DF2-4372-BBE6-9203C6AE8360}"/>
            </c:ext>
          </c:extLst>
        </c:ser>
        <c:dLbls>
          <c:showLegendKey val="0"/>
          <c:showVal val="0"/>
          <c:showCatName val="0"/>
          <c:showSerName val="0"/>
          <c:showPercent val="0"/>
          <c:showBubbleSize val="0"/>
        </c:dLbls>
        <c:gapWidth val="150"/>
        <c:axId val="399541376"/>
        <c:axId val="39953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xmlns:c16r2="http://schemas.microsoft.com/office/drawing/2015/06/chart">
            <c:ext xmlns:c16="http://schemas.microsoft.com/office/drawing/2014/chart" uri="{C3380CC4-5D6E-409C-BE32-E72D297353CC}">
              <c16:uniqueId val="{00000001-3DF2-4372-BBE6-9203C6AE8360}"/>
            </c:ext>
          </c:extLst>
        </c:ser>
        <c:dLbls>
          <c:showLegendKey val="0"/>
          <c:showVal val="0"/>
          <c:showCatName val="0"/>
          <c:showSerName val="0"/>
          <c:showPercent val="0"/>
          <c:showBubbleSize val="0"/>
        </c:dLbls>
        <c:marker val="1"/>
        <c:smooth val="0"/>
        <c:axId val="399541376"/>
        <c:axId val="399535496"/>
      </c:lineChart>
      <c:catAx>
        <c:axId val="399541376"/>
        <c:scaling>
          <c:orientation val="minMax"/>
        </c:scaling>
        <c:delete val="1"/>
        <c:axPos val="b"/>
        <c:numFmt formatCode="General" sourceLinked="1"/>
        <c:majorTickMark val="none"/>
        <c:minorTickMark val="none"/>
        <c:tickLblPos val="none"/>
        <c:crossAx val="399535496"/>
        <c:crosses val="autoZero"/>
        <c:auto val="1"/>
        <c:lblAlgn val="ctr"/>
        <c:lblOffset val="100"/>
        <c:noMultiLvlLbl val="1"/>
      </c:catAx>
      <c:valAx>
        <c:axId val="399535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5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長崎市桜町駐車場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3688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170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270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366</v>
      </c>
      <c r="V31" s="98"/>
      <c r="W31" s="98"/>
      <c r="X31" s="98"/>
      <c r="Y31" s="98"/>
      <c r="Z31" s="98"/>
      <c r="AA31" s="98"/>
      <c r="AB31" s="98"/>
      <c r="AC31" s="98"/>
      <c r="AD31" s="98"/>
      <c r="AE31" s="98"/>
      <c r="AF31" s="98"/>
      <c r="AG31" s="98"/>
      <c r="AH31" s="98"/>
      <c r="AI31" s="98"/>
      <c r="AJ31" s="98"/>
      <c r="AK31" s="98"/>
      <c r="AL31" s="98"/>
      <c r="AM31" s="98"/>
      <c r="AN31" s="98">
        <f>データ!Z7</f>
        <v>325</v>
      </c>
      <c r="AO31" s="98"/>
      <c r="AP31" s="98"/>
      <c r="AQ31" s="98"/>
      <c r="AR31" s="98"/>
      <c r="AS31" s="98"/>
      <c r="AT31" s="98"/>
      <c r="AU31" s="98"/>
      <c r="AV31" s="98"/>
      <c r="AW31" s="98"/>
      <c r="AX31" s="98"/>
      <c r="AY31" s="98"/>
      <c r="AZ31" s="98"/>
      <c r="BA31" s="98"/>
      <c r="BB31" s="98"/>
      <c r="BC31" s="98"/>
      <c r="BD31" s="98"/>
      <c r="BE31" s="98"/>
      <c r="BF31" s="98"/>
      <c r="BG31" s="98">
        <f>データ!AA7</f>
        <v>320</v>
      </c>
      <c r="BH31" s="98"/>
      <c r="BI31" s="98"/>
      <c r="BJ31" s="98"/>
      <c r="BK31" s="98"/>
      <c r="BL31" s="98"/>
      <c r="BM31" s="98"/>
      <c r="BN31" s="98"/>
      <c r="BO31" s="98"/>
      <c r="BP31" s="98"/>
      <c r="BQ31" s="98"/>
      <c r="BR31" s="98"/>
      <c r="BS31" s="98"/>
      <c r="BT31" s="98"/>
      <c r="BU31" s="98"/>
      <c r="BV31" s="98"/>
      <c r="BW31" s="98"/>
      <c r="BX31" s="98"/>
      <c r="BY31" s="98"/>
      <c r="BZ31" s="98">
        <f>データ!AB7</f>
        <v>866.2</v>
      </c>
      <c r="CA31" s="98"/>
      <c r="CB31" s="98"/>
      <c r="CC31" s="98"/>
      <c r="CD31" s="98"/>
      <c r="CE31" s="98"/>
      <c r="CF31" s="98"/>
      <c r="CG31" s="98"/>
      <c r="CH31" s="98"/>
      <c r="CI31" s="98"/>
      <c r="CJ31" s="98"/>
      <c r="CK31" s="98"/>
      <c r="CL31" s="98"/>
      <c r="CM31" s="98"/>
      <c r="CN31" s="98"/>
      <c r="CO31" s="98"/>
      <c r="CP31" s="98"/>
      <c r="CQ31" s="98"/>
      <c r="CR31" s="98"/>
      <c r="CS31" s="98">
        <f>データ!AC7</f>
        <v>613.29999999999995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257.2</v>
      </c>
      <c r="JD31" s="67"/>
      <c r="JE31" s="67"/>
      <c r="JF31" s="67"/>
      <c r="JG31" s="67"/>
      <c r="JH31" s="67"/>
      <c r="JI31" s="67"/>
      <c r="JJ31" s="67"/>
      <c r="JK31" s="67"/>
      <c r="JL31" s="67"/>
      <c r="JM31" s="67"/>
      <c r="JN31" s="67"/>
      <c r="JO31" s="67"/>
      <c r="JP31" s="67"/>
      <c r="JQ31" s="67"/>
      <c r="JR31" s="67"/>
      <c r="JS31" s="67"/>
      <c r="JT31" s="67"/>
      <c r="JU31" s="68"/>
      <c r="JV31" s="66">
        <f>データ!DL7</f>
        <v>264.60000000000002</v>
      </c>
      <c r="JW31" s="67"/>
      <c r="JX31" s="67"/>
      <c r="JY31" s="67"/>
      <c r="JZ31" s="67"/>
      <c r="KA31" s="67"/>
      <c r="KB31" s="67"/>
      <c r="KC31" s="67"/>
      <c r="KD31" s="67"/>
      <c r="KE31" s="67"/>
      <c r="KF31" s="67"/>
      <c r="KG31" s="67"/>
      <c r="KH31" s="67"/>
      <c r="KI31" s="67"/>
      <c r="KJ31" s="67"/>
      <c r="KK31" s="67"/>
      <c r="KL31" s="67"/>
      <c r="KM31" s="67"/>
      <c r="KN31" s="68"/>
      <c r="KO31" s="66">
        <f>データ!DM7</f>
        <v>264.60000000000002</v>
      </c>
      <c r="KP31" s="67"/>
      <c r="KQ31" s="67"/>
      <c r="KR31" s="67"/>
      <c r="KS31" s="67"/>
      <c r="KT31" s="67"/>
      <c r="KU31" s="67"/>
      <c r="KV31" s="67"/>
      <c r="KW31" s="67"/>
      <c r="KX31" s="67"/>
      <c r="KY31" s="67"/>
      <c r="KZ31" s="67"/>
      <c r="LA31" s="67"/>
      <c r="LB31" s="67"/>
      <c r="LC31" s="67"/>
      <c r="LD31" s="67"/>
      <c r="LE31" s="67"/>
      <c r="LF31" s="67"/>
      <c r="LG31" s="68"/>
      <c r="LH31" s="66">
        <f>データ!DN7</f>
        <v>272.39999999999998</v>
      </c>
      <c r="LI31" s="67"/>
      <c r="LJ31" s="67"/>
      <c r="LK31" s="67"/>
      <c r="LL31" s="67"/>
      <c r="LM31" s="67"/>
      <c r="LN31" s="67"/>
      <c r="LO31" s="67"/>
      <c r="LP31" s="67"/>
      <c r="LQ31" s="67"/>
      <c r="LR31" s="67"/>
      <c r="LS31" s="67"/>
      <c r="LT31" s="67"/>
      <c r="LU31" s="67"/>
      <c r="LV31" s="67"/>
      <c r="LW31" s="67"/>
      <c r="LX31" s="67"/>
      <c r="LY31" s="67"/>
      <c r="LZ31" s="68"/>
      <c r="MA31" s="66">
        <f>データ!DO7</f>
        <v>272.39999999999998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75</v>
      </c>
      <c r="EM52" s="98"/>
      <c r="EN52" s="98"/>
      <c r="EO52" s="98"/>
      <c r="EP52" s="98"/>
      <c r="EQ52" s="98"/>
      <c r="ER52" s="98"/>
      <c r="ES52" s="98"/>
      <c r="ET52" s="98"/>
      <c r="EU52" s="98"/>
      <c r="EV52" s="98"/>
      <c r="EW52" s="98"/>
      <c r="EX52" s="98"/>
      <c r="EY52" s="98"/>
      <c r="EZ52" s="98"/>
      <c r="FA52" s="98"/>
      <c r="FB52" s="98"/>
      <c r="FC52" s="98"/>
      <c r="FD52" s="98"/>
      <c r="FE52" s="98">
        <f>データ!BG7</f>
        <v>72</v>
      </c>
      <c r="FF52" s="98"/>
      <c r="FG52" s="98"/>
      <c r="FH52" s="98"/>
      <c r="FI52" s="98"/>
      <c r="FJ52" s="98"/>
      <c r="FK52" s="98"/>
      <c r="FL52" s="98"/>
      <c r="FM52" s="98"/>
      <c r="FN52" s="98"/>
      <c r="FO52" s="98"/>
      <c r="FP52" s="98"/>
      <c r="FQ52" s="98"/>
      <c r="FR52" s="98"/>
      <c r="FS52" s="98"/>
      <c r="FT52" s="98"/>
      <c r="FU52" s="98"/>
      <c r="FV52" s="98"/>
      <c r="FW52" s="98"/>
      <c r="FX52" s="98">
        <f>データ!BH7</f>
        <v>72</v>
      </c>
      <c r="FY52" s="98"/>
      <c r="FZ52" s="98"/>
      <c r="GA52" s="98"/>
      <c r="GB52" s="98"/>
      <c r="GC52" s="98"/>
      <c r="GD52" s="98"/>
      <c r="GE52" s="98"/>
      <c r="GF52" s="98"/>
      <c r="GG52" s="98"/>
      <c r="GH52" s="98"/>
      <c r="GI52" s="98"/>
      <c r="GJ52" s="98"/>
      <c r="GK52" s="98"/>
      <c r="GL52" s="98"/>
      <c r="GM52" s="98"/>
      <c r="GN52" s="98"/>
      <c r="GO52" s="98"/>
      <c r="GP52" s="98"/>
      <c r="GQ52" s="98">
        <f>データ!BI7</f>
        <v>99.4</v>
      </c>
      <c r="GR52" s="98"/>
      <c r="GS52" s="98"/>
      <c r="GT52" s="98"/>
      <c r="GU52" s="98"/>
      <c r="GV52" s="98"/>
      <c r="GW52" s="98"/>
      <c r="GX52" s="98"/>
      <c r="GY52" s="98"/>
      <c r="GZ52" s="98"/>
      <c r="HA52" s="98"/>
      <c r="HB52" s="98"/>
      <c r="HC52" s="98"/>
      <c r="HD52" s="98"/>
      <c r="HE52" s="98"/>
      <c r="HF52" s="98"/>
      <c r="HG52" s="98"/>
      <c r="HH52" s="98"/>
      <c r="HI52" s="98"/>
      <c r="HJ52" s="98">
        <f>データ!BJ7</f>
        <v>95.8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54713</v>
      </c>
      <c r="JD52" s="97"/>
      <c r="JE52" s="97"/>
      <c r="JF52" s="97"/>
      <c r="JG52" s="97"/>
      <c r="JH52" s="97"/>
      <c r="JI52" s="97"/>
      <c r="JJ52" s="97"/>
      <c r="JK52" s="97"/>
      <c r="JL52" s="97"/>
      <c r="JM52" s="97"/>
      <c r="JN52" s="97"/>
      <c r="JO52" s="97"/>
      <c r="JP52" s="97"/>
      <c r="JQ52" s="97"/>
      <c r="JR52" s="97"/>
      <c r="JS52" s="97"/>
      <c r="JT52" s="97"/>
      <c r="JU52" s="97"/>
      <c r="JV52" s="97">
        <f>データ!BR7</f>
        <v>49501</v>
      </c>
      <c r="JW52" s="97"/>
      <c r="JX52" s="97"/>
      <c r="JY52" s="97"/>
      <c r="JZ52" s="97"/>
      <c r="KA52" s="97"/>
      <c r="KB52" s="97"/>
      <c r="KC52" s="97"/>
      <c r="KD52" s="97"/>
      <c r="KE52" s="97"/>
      <c r="KF52" s="97"/>
      <c r="KG52" s="97"/>
      <c r="KH52" s="97"/>
      <c r="KI52" s="97"/>
      <c r="KJ52" s="97"/>
      <c r="KK52" s="97"/>
      <c r="KL52" s="97"/>
      <c r="KM52" s="97"/>
      <c r="KN52" s="97"/>
      <c r="KO52" s="97">
        <f>データ!BS7</f>
        <v>46838</v>
      </c>
      <c r="KP52" s="97"/>
      <c r="KQ52" s="97"/>
      <c r="KR52" s="97"/>
      <c r="KS52" s="97"/>
      <c r="KT52" s="97"/>
      <c r="KU52" s="97"/>
      <c r="KV52" s="97"/>
      <c r="KW52" s="97"/>
      <c r="KX52" s="97"/>
      <c r="KY52" s="97"/>
      <c r="KZ52" s="97"/>
      <c r="LA52" s="97"/>
      <c r="LB52" s="97"/>
      <c r="LC52" s="97"/>
      <c r="LD52" s="97"/>
      <c r="LE52" s="97"/>
      <c r="LF52" s="97"/>
      <c r="LG52" s="97"/>
      <c r="LH52" s="97">
        <f>データ!BT7</f>
        <v>34675</v>
      </c>
      <c r="LI52" s="97"/>
      <c r="LJ52" s="97"/>
      <c r="LK52" s="97"/>
      <c r="LL52" s="97"/>
      <c r="LM52" s="97"/>
      <c r="LN52" s="97"/>
      <c r="LO52" s="97"/>
      <c r="LP52" s="97"/>
      <c r="LQ52" s="97"/>
      <c r="LR52" s="97"/>
      <c r="LS52" s="97"/>
      <c r="LT52" s="97"/>
      <c r="LU52" s="97"/>
      <c r="LV52" s="97"/>
      <c r="LW52" s="97"/>
      <c r="LX52" s="97"/>
      <c r="LY52" s="97"/>
      <c r="LZ52" s="97"/>
      <c r="MA52" s="97">
        <f>データ!BU7</f>
        <v>32840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73662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25</v>
      </c>
      <c r="KB77" s="67"/>
      <c r="KC77" s="67"/>
      <c r="KD77" s="67"/>
      <c r="KE77" s="67"/>
      <c r="KF77" s="67"/>
      <c r="KG77" s="67"/>
      <c r="KH77" s="67"/>
      <c r="KI77" s="67"/>
      <c r="KJ77" s="67"/>
      <c r="KK77" s="67"/>
      <c r="KL77" s="67"/>
      <c r="KM77" s="67"/>
      <c r="KN77" s="67"/>
      <c r="KO77" s="68"/>
      <c r="KP77" s="66">
        <f>データ!DA7</f>
        <v>23</v>
      </c>
      <c r="KQ77" s="67"/>
      <c r="KR77" s="67"/>
      <c r="KS77" s="67"/>
      <c r="KT77" s="67"/>
      <c r="KU77" s="67"/>
      <c r="KV77" s="67"/>
      <c r="KW77" s="67"/>
      <c r="KX77" s="67"/>
      <c r="KY77" s="67"/>
      <c r="KZ77" s="67"/>
      <c r="LA77" s="67"/>
      <c r="LB77" s="67"/>
      <c r="LC77" s="67"/>
      <c r="LD77" s="68"/>
      <c r="LE77" s="66">
        <f>データ!DB7</f>
        <v>39</v>
      </c>
      <c r="LF77" s="67"/>
      <c r="LG77" s="67"/>
      <c r="LH77" s="67"/>
      <c r="LI77" s="67"/>
      <c r="LJ77" s="67"/>
      <c r="LK77" s="67"/>
      <c r="LL77" s="67"/>
      <c r="LM77" s="67"/>
      <c r="LN77" s="67"/>
      <c r="LO77" s="67"/>
      <c r="LP77" s="67"/>
      <c r="LQ77" s="67"/>
      <c r="LR77" s="67"/>
      <c r="LS77" s="68"/>
      <c r="LT77" s="66">
        <f>データ!DC7</f>
        <v>63.2</v>
      </c>
      <c r="LU77" s="67"/>
      <c r="LV77" s="67"/>
      <c r="LW77" s="67"/>
      <c r="LX77" s="67"/>
      <c r="LY77" s="67"/>
      <c r="LZ77" s="67"/>
      <c r="MA77" s="67"/>
      <c r="MB77" s="67"/>
      <c r="MC77" s="67"/>
      <c r="MD77" s="67"/>
      <c r="ME77" s="67"/>
      <c r="MF77" s="67"/>
      <c r="MG77" s="67"/>
      <c r="MH77" s="68"/>
      <c r="MI77" s="66">
        <f>データ!DD7</f>
        <v>107.1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b6B84PcS+mCYQ7xRZY2mu5r1Vq38Kcl7snYpfjaHwj8aKu0Jp2DDJIhd8OIRhPQeByt+qwu1qA2qqzRcl/xmg==" saltValue="pXYq1+HTVyqA1J2gBi0e+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102</v>
      </c>
      <c r="AX5" s="47" t="s">
        <v>92</v>
      </c>
      <c r="AY5" s="47" t="s">
        <v>104</v>
      </c>
      <c r="AZ5" s="47" t="s">
        <v>94</v>
      </c>
      <c r="BA5" s="47" t="s">
        <v>95</v>
      </c>
      <c r="BB5" s="47" t="s">
        <v>96</v>
      </c>
      <c r="BC5" s="47" t="s">
        <v>97</v>
      </c>
      <c r="BD5" s="47" t="s">
        <v>98</v>
      </c>
      <c r="BE5" s="47" t="s">
        <v>99</v>
      </c>
      <c r="BF5" s="47" t="s">
        <v>107</v>
      </c>
      <c r="BG5" s="47" t="s">
        <v>108</v>
      </c>
      <c r="BH5" s="47" t="s">
        <v>109</v>
      </c>
      <c r="BI5" s="47" t="s">
        <v>103</v>
      </c>
      <c r="BJ5" s="47" t="s">
        <v>104</v>
      </c>
      <c r="BK5" s="47" t="s">
        <v>94</v>
      </c>
      <c r="BL5" s="47" t="s">
        <v>95</v>
      </c>
      <c r="BM5" s="47" t="s">
        <v>96</v>
      </c>
      <c r="BN5" s="47" t="s">
        <v>97</v>
      </c>
      <c r="BO5" s="47" t="s">
        <v>98</v>
      </c>
      <c r="BP5" s="47" t="s">
        <v>99</v>
      </c>
      <c r="BQ5" s="47" t="s">
        <v>105</v>
      </c>
      <c r="BR5" s="47" t="s">
        <v>106</v>
      </c>
      <c r="BS5" s="47" t="s">
        <v>110</v>
      </c>
      <c r="BT5" s="47" t="s">
        <v>111</v>
      </c>
      <c r="BU5" s="47" t="s">
        <v>112</v>
      </c>
      <c r="BV5" s="47" t="s">
        <v>94</v>
      </c>
      <c r="BW5" s="47" t="s">
        <v>95</v>
      </c>
      <c r="BX5" s="47" t="s">
        <v>96</v>
      </c>
      <c r="BY5" s="47" t="s">
        <v>97</v>
      </c>
      <c r="BZ5" s="47" t="s">
        <v>98</v>
      </c>
      <c r="CA5" s="47" t="s">
        <v>99</v>
      </c>
      <c r="CB5" s="47" t="s">
        <v>89</v>
      </c>
      <c r="CC5" s="47" t="s">
        <v>101</v>
      </c>
      <c r="CD5" s="47" t="s">
        <v>91</v>
      </c>
      <c r="CE5" s="47" t="s">
        <v>111</v>
      </c>
      <c r="CF5" s="47" t="s">
        <v>112</v>
      </c>
      <c r="CG5" s="47" t="s">
        <v>94</v>
      </c>
      <c r="CH5" s="47" t="s">
        <v>95</v>
      </c>
      <c r="CI5" s="47" t="s">
        <v>96</v>
      </c>
      <c r="CJ5" s="47" t="s">
        <v>97</v>
      </c>
      <c r="CK5" s="47" t="s">
        <v>98</v>
      </c>
      <c r="CL5" s="47" t="s">
        <v>99</v>
      </c>
      <c r="CM5" s="145"/>
      <c r="CN5" s="145"/>
      <c r="CO5" s="47" t="s">
        <v>107</v>
      </c>
      <c r="CP5" s="47" t="s">
        <v>106</v>
      </c>
      <c r="CQ5" s="47" t="s">
        <v>102</v>
      </c>
      <c r="CR5" s="47" t="s">
        <v>103</v>
      </c>
      <c r="CS5" s="47" t="s">
        <v>93</v>
      </c>
      <c r="CT5" s="47" t="s">
        <v>94</v>
      </c>
      <c r="CU5" s="47" t="s">
        <v>95</v>
      </c>
      <c r="CV5" s="47" t="s">
        <v>96</v>
      </c>
      <c r="CW5" s="47" t="s">
        <v>97</v>
      </c>
      <c r="CX5" s="47" t="s">
        <v>98</v>
      </c>
      <c r="CY5" s="47" t="s">
        <v>99</v>
      </c>
      <c r="CZ5" s="47" t="s">
        <v>107</v>
      </c>
      <c r="DA5" s="47" t="s">
        <v>90</v>
      </c>
      <c r="DB5" s="47" t="s">
        <v>102</v>
      </c>
      <c r="DC5" s="47" t="s">
        <v>113</v>
      </c>
      <c r="DD5" s="47" t="s">
        <v>112</v>
      </c>
      <c r="DE5" s="47" t="s">
        <v>94</v>
      </c>
      <c r="DF5" s="47" t="s">
        <v>95</v>
      </c>
      <c r="DG5" s="47" t="s">
        <v>96</v>
      </c>
      <c r="DH5" s="47" t="s">
        <v>97</v>
      </c>
      <c r="DI5" s="47" t="s">
        <v>98</v>
      </c>
      <c r="DJ5" s="47" t="s">
        <v>35</v>
      </c>
      <c r="DK5" s="47" t="s">
        <v>89</v>
      </c>
      <c r="DL5" s="47" t="s">
        <v>90</v>
      </c>
      <c r="DM5" s="47" t="s">
        <v>114</v>
      </c>
      <c r="DN5" s="47" t="s">
        <v>111</v>
      </c>
      <c r="DO5" s="47" t="s">
        <v>93</v>
      </c>
      <c r="DP5" s="47" t="s">
        <v>94</v>
      </c>
      <c r="DQ5" s="47" t="s">
        <v>95</v>
      </c>
      <c r="DR5" s="47" t="s">
        <v>96</v>
      </c>
      <c r="DS5" s="47" t="s">
        <v>97</v>
      </c>
      <c r="DT5" s="47" t="s">
        <v>98</v>
      </c>
      <c r="DU5" s="47" t="s">
        <v>99</v>
      </c>
    </row>
    <row r="6" spans="1:125" s="54" customFormat="1" x14ac:dyDescent="0.15">
      <c r="A6" s="37" t="s">
        <v>115</v>
      </c>
      <c r="B6" s="48">
        <f>B8</f>
        <v>2021</v>
      </c>
      <c r="C6" s="48">
        <f t="shared" ref="C6:X6" si="1">C8</f>
        <v>422011</v>
      </c>
      <c r="D6" s="48">
        <f t="shared" si="1"/>
        <v>47</v>
      </c>
      <c r="E6" s="48">
        <f t="shared" si="1"/>
        <v>14</v>
      </c>
      <c r="F6" s="48">
        <f t="shared" si="1"/>
        <v>0</v>
      </c>
      <c r="G6" s="48">
        <f t="shared" si="1"/>
        <v>1</v>
      </c>
      <c r="H6" s="48" t="str">
        <f>SUBSTITUTE(H8,"　","")</f>
        <v>長崎県長崎市</v>
      </c>
      <c r="I6" s="48" t="str">
        <f t="shared" si="1"/>
        <v>長崎市桜町駐車場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51</v>
      </c>
      <c r="S6" s="50" t="str">
        <f t="shared" si="1"/>
        <v>公共施設</v>
      </c>
      <c r="T6" s="50" t="str">
        <f t="shared" si="1"/>
        <v>有</v>
      </c>
      <c r="U6" s="51">
        <f t="shared" si="1"/>
        <v>3688</v>
      </c>
      <c r="V6" s="51">
        <f t="shared" si="1"/>
        <v>170</v>
      </c>
      <c r="W6" s="51">
        <f t="shared" si="1"/>
        <v>270</v>
      </c>
      <c r="X6" s="50" t="str">
        <f t="shared" si="1"/>
        <v>利用料金制</v>
      </c>
      <c r="Y6" s="52">
        <f>IF(Y8="-",NA(),Y8)</f>
        <v>366</v>
      </c>
      <c r="Z6" s="52">
        <f t="shared" ref="Z6:AH6" si="2">IF(Z8="-",NA(),Z8)</f>
        <v>325</v>
      </c>
      <c r="AA6" s="52">
        <f t="shared" si="2"/>
        <v>320</v>
      </c>
      <c r="AB6" s="52">
        <f t="shared" si="2"/>
        <v>866.2</v>
      </c>
      <c r="AC6" s="52">
        <f t="shared" si="2"/>
        <v>613.29999999999995</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75</v>
      </c>
      <c r="BG6" s="52">
        <f t="shared" ref="BG6:BO6" si="5">IF(BG8="-",NA(),BG8)</f>
        <v>72</v>
      </c>
      <c r="BH6" s="52">
        <f t="shared" si="5"/>
        <v>72</v>
      </c>
      <c r="BI6" s="52">
        <f t="shared" si="5"/>
        <v>99.4</v>
      </c>
      <c r="BJ6" s="52">
        <f t="shared" si="5"/>
        <v>95.8</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54713</v>
      </c>
      <c r="BR6" s="53">
        <f t="shared" ref="BR6:BZ6" si="6">IF(BR8="-",NA(),BR8)</f>
        <v>49501</v>
      </c>
      <c r="BS6" s="53">
        <f t="shared" si="6"/>
        <v>46838</v>
      </c>
      <c r="BT6" s="53">
        <f t="shared" si="6"/>
        <v>34675</v>
      </c>
      <c r="BU6" s="53">
        <f t="shared" si="6"/>
        <v>32840</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116</v>
      </c>
      <c r="CM6" s="51">
        <f t="shared" ref="CM6:CN6" si="7">CM8</f>
        <v>0</v>
      </c>
      <c r="CN6" s="51">
        <f t="shared" si="7"/>
        <v>73662</v>
      </c>
      <c r="CO6" s="52"/>
      <c r="CP6" s="52"/>
      <c r="CQ6" s="52"/>
      <c r="CR6" s="52"/>
      <c r="CS6" s="52"/>
      <c r="CT6" s="52"/>
      <c r="CU6" s="52"/>
      <c r="CV6" s="52"/>
      <c r="CW6" s="52"/>
      <c r="CX6" s="52"/>
      <c r="CY6" s="49" t="s">
        <v>116</v>
      </c>
      <c r="CZ6" s="52">
        <f>IF(CZ8="-",NA(),CZ8)</f>
        <v>25</v>
      </c>
      <c r="DA6" s="52">
        <f t="shared" ref="DA6:DI6" si="8">IF(DA8="-",NA(),DA8)</f>
        <v>23</v>
      </c>
      <c r="DB6" s="52">
        <f t="shared" si="8"/>
        <v>39</v>
      </c>
      <c r="DC6" s="52">
        <f t="shared" si="8"/>
        <v>63.2</v>
      </c>
      <c r="DD6" s="52">
        <f t="shared" si="8"/>
        <v>107.1</v>
      </c>
      <c r="DE6" s="52">
        <f t="shared" si="8"/>
        <v>119.2</v>
      </c>
      <c r="DF6" s="52">
        <f t="shared" si="8"/>
        <v>107.2</v>
      </c>
      <c r="DG6" s="52">
        <f t="shared" si="8"/>
        <v>1555</v>
      </c>
      <c r="DH6" s="52">
        <f t="shared" si="8"/>
        <v>69.3</v>
      </c>
      <c r="DI6" s="52">
        <f t="shared" si="8"/>
        <v>93</v>
      </c>
      <c r="DJ6" s="49" t="str">
        <f>IF(DJ8="-","",IF(DJ8="-","【-】","【"&amp;SUBSTITUTE(TEXT(DJ8,"#,##0.0"),"-","△")&amp;"】"))</f>
        <v>【99.8】</v>
      </c>
      <c r="DK6" s="52">
        <f>IF(DK8="-",NA(),DK8)</f>
        <v>257.2</v>
      </c>
      <c r="DL6" s="52">
        <f t="shared" ref="DL6:DT6" si="9">IF(DL8="-",NA(),DL8)</f>
        <v>264.60000000000002</v>
      </c>
      <c r="DM6" s="52">
        <f t="shared" si="9"/>
        <v>264.60000000000002</v>
      </c>
      <c r="DN6" s="52">
        <f t="shared" si="9"/>
        <v>272.39999999999998</v>
      </c>
      <c r="DO6" s="52">
        <f t="shared" si="9"/>
        <v>272.39999999999998</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117</v>
      </c>
      <c r="B7" s="48">
        <f t="shared" ref="B7:X7" si="10">B8</f>
        <v>2021</v>
      </c>
      <c r="C7" s="48">
        <f t="shared" si="10"/>
        <v>422011</v>
      </c>
      <c r="D7" s="48">
        <f t="shared" si="10"/>
        <v>47</v>
      </c>
      <c r="E7" s="48">
        <f t="shared" si="10"/>
        <v>14</v>
      </c>
      <c r="F7" s="48">
        <f t="shared" si="10"/>
        <v>0</v>
      </c>
      <c r="G7" s="48">
        <f t="shared" si="10"/>
        <v>1</v>
      </c>
      <c r="H7" s="48" t="str">
        <f t="shared" si="10"/>
        <v>長崎県　長崎市</v>
      </c>
      <c r="I7" s="48" t="str">
        <f t="shared" si="10"/>
        <v>長崎市桜町駐車場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51</v>
      </c>
      <c r="S7" s="50" t="str">
        <f t="shared" si="10"/>
        <v>公共施設</v>
      </c>
      <c r="T7" s="50" t="str">
        <f t="shared" si="10"/>
        <v>有</v>
      </c>
      <c r="U7" s="51">
        <f t="shared" si="10"/>
        <v>3688</v>
      </c>
      <c r="V7" s="51">
        <f t="shared" si="10"/>
        <v>170</v>
      </c>
      <c r="W7" s="51">
        <f t="shared" si="10"/>
        <v>270</v>
      </c>
      <c r="X7" s="50" t="str">
        <f t="shared" si="10"/>
        <v>利用料金制</v>
      </c>
      <c r="Y7" s="52">
        <f>Y8</f>
        <v>366</v>
      </c>
      <c r="Z7" s="52">
        <f t="shared" ref="Z7:AH7" si="11">Z8</f>
        <v>325</v>
      </c>
      <c r="AA7" s="52">
        <f t="shared" si="11"/>
        <v>320</v>
      </c>
      <c r="AB7" s="52">
        <f t="shared" si="11"/>
        <v>866.2</v>
      </c>
      <c r="AC7" s="52">
        <f t="shared" si="11"/>
        <v>613.29999999999995</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75</v>
      </c>
      <c r="BG7" s="52">
        <f t="shared" ref="BG7:BO7" si="14">BG8</f>
        <v>72</v>
      </c>
      <c r="BH7" s="52">
        <f t="shared" si="14"/>
        <v>72</v>
      </c>
      <c r="BI7" s="52">
        <f t="shared" si="14"/>
        <v>99.4</v>
      </c>
      <c r="BJ7" s="52">
        <f t="shared" si="14"/>
        <v>95.8</v>
      </c>
      <c r="BK7" s="52">
        <f t="shared" si="14"/>
        <v>32.299999999999997</v>
      </c>
      <c r="BL7" s="52">
        <f t="shared" si="14"/>
        <v>43.4</v>
      </c>
      <c r="BM7" s="52">
        <f t="shared" si="14"/>
        <v>36.200000000000003</v>
      </c>
      <c r="BN7" s="52">
        <f t="shared" si="14"/>
        <v>-15.8</v>
      </c>
      <c r="BO7" s="52">
        <f t="shared" si="14"/>
        <v>5</v>
      </c>
      <c r="BP7" s="49"/>
      <c r="BQ7" s="53">
        <f>BQ8</f>
        <v>54713</v>
      </c>
      <c r="BR7" s="53">
        <f t="shared" ref="BR7:BZ7" si="15">BR8</f>
        <v>49501</v>
      </c>
      <c r="BS7" s="53">
        <f t="shared" si="15"/>
        <v>46838</v>
      </c>
      <c r="BT7" s="53">
        <f t="shared" si="15"/>
        <v>34675</v>
      </c>
      <c r="BU7" s="53">
        <f t="shared" si="15"/>
        <v>32840</v>
      </c>
      <c r="BV7" s="53">
        <f t="shared" si="15"/>
        <v>22549</v>
      </c>
      <c r="BW7" s="53">
        <f t="shared" si="15"/>
        <v>26255</v>
      </c>
      <c r="BX7" s="53">
        <f t="shared" si="15"/>
        <v>24482</v>
      </c>
      <c r="BY7" s="53">
        <f t="shared" si="15"/>
        <v>13494</v>
      </c>
      <c r="BZ7" s="53">
        <f t="shared" si="15"/>
        <v>17746</v>
      </c>
      <c r="CA7" s="51"/>
      <c r="CB7" s="52" t="s">
        <v>118</v>
      </c>
      <c r="CC7" s="52" t="s">
        <v>118</v>
      </c>
      <c r="CD7" s="52" t="s">
        <v>118</v>
      </c>
      <c r="CE7" s="52" t="s">
        <v>118</v>
      </c>
      <c r="CF7" s="52" t="s">
        <v>118</v>
      </c>
      <c r="CG7" s="52" t="s">
        <v>118</v>
      </c>
      <c r="CH7" s="52" t="s">
        <v>118</v>
      </c>
      <c r="CI7" s="52" t="s">
        <v>118</v>
      </c>
      <c r="CJ7" s="52" t="s">
        <v>118</v>
      </c>
      <c r="CK7" s="52" t="s">
        <v>116</v>
      </c>
      <c r="CL7" s="49"/>
      <c r="CM7" s="51">
        <f>CM8</f>
        <v>0</v>
      </c>
      <c r="CN7" s="51">
        <f>CN8</f>
        <v>73662</v>
      </c>
      <c r="CO7" s="52" t="s">
        <v>118</v>
      </c>
      <c r="CP7" s="52" t="s">
        <v>118</v>
      </c>
      <c r="CQ7" s="52" t="s">
        <v>118</v>
      </c>
      <c r="CR7" s="52" t="s">
        <v>118</v>
      </c>
      <c r="CS7" s="52" t="s">
        <v>118</v>
      </c>
      <c r="CT7" s="52" t="s">
        <v>118</v>
      </c>
      <c r="CU7" s="52" t="s">
        <v>118</v>
      </c>
      <c r="CV7" s="52" t="s">
        <v>118</v>
      </c>
      <c r="CW7" s="52" t="s">
        <v>118</v>
      </c>
      <c r="CX7" s="52" t="s">
        <v>116</v>
      </c>
      <c r="CY7" s="49"/>
      <c r="CZ7" s="52">
        <f>CZ8</f>
        <v>25</v>
      </c>
      <c r="DA7" s="52">
        <f t="shared" ref="DA7:DI7" si="16">DA8</f>
        <v>23</v>
      </c>
      <c r="DB7" s="52">
        <f t="shared" si="16"/>
        <v>39</v>
      </c>
      <c r="DC7" s="52">
        <f t="shared" si="16"/>
        <v>63.2</v>
      </c>
      <c r="DD7" s="52">
        <f t="shared" si="16"/>
        <v>107.1</v>
      </c>
      <c r="DE7" s="52">
        <f t="shared" si="16"/>
        <v>119.2</v>
      </c>
      <c r="DF7" s="52">
        <f t="shared" si="16"/>
        <v>107.2</v>
      </c>
      <c r="DG7" s="52">
        <f t="shared" si="16"/>
        <v>1555</v>
      </c>
      <c r="DH7" s="52">
        <f t="shared" si="16"/>
        <v>69.3</v>
      </c>
      <c r="DI7" s="52">
        <f t="shared" si="16"/>
        <v>93</v>
      </c>
      <c r="DJ7" s="49"/>
      <c r="DK7" s="52">
        <f>DK8</f>
        <v>257.2</v>
      </c>
      <c r="DL7" s="52">
        <f t="shared" ref="DL7:DT7" si="17">DL8</f>
        <v>264.60000000000002</v>
      </c>
      <c r="DM7" s="52">
        <f t="shared" si="17"/>
        <v>264.60000000000002</v>
      </c>
      <c r="DN7" s="52">
        <f t="shared" si="17"/>
        <v>272.39999999999998</v>
      </c>
      <c r="DO7" s="52">
        <f t="shared" si="17"/>
        <v>272.39999999999998</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422011</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51</v>
      </c>
      <c r="S8" s="57" t="s">
        <v>129</v>
      </c>
      <c r="T8" s="57" t="s">
        <v>130</v>
      </c>
      <c r="U8" s="58">
        <v>3688</v>
      </c>
      <c r="V8" s="58">
        <v>170</v>
      </c>
      <c r="W8" s="58">
        <v>270</v>
      </c>
      <c r="X8" s="57" t="s">
        <v>131</v>
      </c>
      <c r="Y8" s="59">
        <v>366</v>
      </c>
      <c r="Z8" s="59">
        <v>325</v>
      </c>
      <c r="AA8" s="59">
        <v>320</v>
      </c>
      <c r="AB8" s="59">
        <v>866.2</v>
      </c>
      <c r="AC8" s="59">
        <v>613.29999999999995</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75</v>
      </c>
      <c r="BG8" s="59">
        <v>72</v>
      </c>
      <c r="BH8" s="59">
        <v>72</v>
      </c>
      <c r="BI8" s="59">
        <v>99.4</v>
      </c>
      <c r="BJ8" s="59">
        <v>95.8</v>
      </c>
      <c r="BK8" s="59">
        <v>32.299999999999997</v>
      </c>
      <c r="BL8" s="59">
        <v>43.4</v>
      </c>
      <c r="BM8" s="59">
        <v>36.200000000000003</v>
      </c>
      <c r="BN8" s="59">
        <v>-15.8</v>
      </c>
      <c r="BO8" s="59">
        <v>5</v>
      </c>
      <c r="BP8" s="56">
        <v>0.8</v>
      </c>
      <c r="BQ8" s="60">
        <v>54713</v>
      </c>
      <c r="BR8" s="60">
        <v>49501</v>
      </c>
      <c r="BS8" s="60">
        <v>46838</v>
      </c>
      <c r="BT8" s="61">
        <v>34675</v>
      </c>
      <c r="BU8" s="61">
        <v>32840</v>
      </c>
      <c r="BV8" s="60">
        <v>22549</v>
      </c>
      <c r="BW8" s="60">
        <v>26255</v>
      </c>
      <c r="BX8" s="60">
        <v>24482</v>
      </c>
      <c r="BY8" s="60">
        <v>13494</v>
      </c>
      <c r="BZ8" s="60">
        <v>17746</v>
      </c>
      <c r="CA8" s="58">
        <v>10906</v>
      </c>
      <c r="CB8" s="59" t="s">
        <v>123</v>
      </c>
      <c r="CC8" s="59" t="s">
        <v>123</v>
      </c>
      <c r="CD8" s="59" t="s">
        <v>123</v>
      </c>
      <c r="CE8" s="59" t="s">
        <v>123</v>
      </c>
      <c r="CF8" s="59" t="s">
        <v>123</v>
      </c>
      <c r="CG8" s="59" t="s">
        <v>123</v>
      </c>
      <c r="CH8" s="59" t="s">
        <v>123</v>
      </c>
      <c r="CI8" s="59" t="s">
        <v>123</v>
      </c>
      <c r="CJ8" s="59" t="s">
        <v>123</v>
      </c>
      <c r="CK8" s="59" t="s">
        <v>123</v>
      </c>
      <c r="CL8" s="56" t="s">
        <v>123</v>
      </c>
      <c r="CM8" s="58">
        <v>0</v>
      </c>
      <c r="CN8" s="58">
        <v>73662</v>
      </c>
      <c r="CO8" s="59" t="s">
        <v>123</v>
      </c>
      <c r="CP8" s="59" t="s">
        <v>123</v>
      </c>
      <c r="CQ8" s="59" t="s">
        <v>123</v>
      </c>
      <c r="CR8" s="59" t="s">
        <v>123</v>
      </c>
      <c r="CS8" s="59" t="s">
        <v>123</v>
      </c>
      <c r="CT8" s="59" t="s">
        <v>123</v>
      </c>
      <c r="CU8" s="59" t="s">
        <v>123</v>
      </c>
      <c r="CV8" s="59" t="s">
        <v>123</v>
      </c>
      <c r="CW8" s="59" t="s">
        <v>123</v>
      </c>
      <c r="CX8" s="59" t="s">
        <v>123</v>
      </c>
      <c r="CY8" s="56" t="s">
        <v>123</v>
      </c>
      <c r="CZ8" s="59">
        <v>25</v>
      </c>
      <c r="DA8" s="59">
        <v>23</v>
      </c>
      <c r="DB8" s="59">
        <v>39</v>
      </c>
      <c r="DC8" s="59">
        <v>63.2</v>
      </c>
      <c r="DD8" s="59">
        <v>107.1</v>
      </c>
      <c r="DE8" s="59">
        <v>119.2</v>
      </c>
      <c r="DF8" s="59">
        <v>107.2</v>
      </c>
      <c r="DG8" s="59">
        <v>1555</v>
      </c>
      <c r="DH8" s="59">
        <v>69.3</v>
      </c>
      <c r="DI8" s="59">
        <v>93</v>
      </c>
      <c r="DJ8" s="56">
        <v>99.8</v>
      </c>
      <c r="DK8" s="59">
        <v>257.2</v>
      </c>
      <c r="DL8" s="59">
        <v>264.60000000000002</v>
      </c>
      <c r="DM8" s="59">
        <v>264.60000000000002</v>
      </c>
      <c r="DN8" s="59">
        <v>272.39999999999998</v>
      </c>
      <c r="DO8" s="59">
        <v>272.39999999999998</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2023-01-12T00:21:51Z</cp:lastPrinted>
  <dcterms:created xsi:type="dcterms:W3CDTF">2022-12-09T03:32:12Z</dcterms:created>
  <dcterms:modified xsi:type="dcterms:W3CDTF">2023-01-12T05:39:37Z</dcterms:modified>
  <cp:category/>
</cp:coreProperties>
</file>