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2_R4年度\02100庁内／通知・調査・回答\0200企画財政課／通知・調査・回答\【R5.1.25 〆切】】公営企業に係る経営比較分析表（令和3年度決算）の分析等について\"/>
    </mc:Choice>
  </mc:AlternateContent>
  <workbookProtection workbookAlgorithmName="SHA-512" workbookHashValue="bfsxxKfAqhbmVi0m25IZMCuX3bMMwWrr00vTYOwwUcPQeuTpZJ1rFwzf+e+vdYZRy4cBei6eoQNWVG1dcTdG/Q==" workbookSaltValue="DJyBQYefk+673QSexYBj1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<sst xmlns="http://schemas.openxmlformats.org/spreadsheetml/2006/main" count="231" uniqueCount="117">
  <si>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</si>
  <si>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</si>
  <si>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</si>
  <si>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</si>
  <si>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</si>
  <si>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</si>
  <si>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</si>
  <si>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</si>
  <si>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</si>
  <si>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</si>
  <si>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</si>
  <si>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</si>
  <si>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</si>
  <si>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</si>
  <si>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</si>
  <si>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</si>
  <si>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</si>
  <si>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</si>
  <si>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</si>
  <si>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</si>
  <si>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</si>
  <si>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</si>
  <si>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</si>
  <si>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</si>
  <si>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</si>
  <si>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</si>
  <si>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</si>
  <si>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</si>
  <si>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</si>
  <si>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</si>
  <si>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</si>
  <si>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</si>
  <si>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</si>
  <si>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</si>
  <si>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</si>
  <si>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</si>
  <si>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</si>
  <si>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</si>
  <si>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</si>
  <si>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</si>
  <si>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</si>
  <si>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</si>
  <si>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</si>
  <si>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</si>
  <si>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</si>
  <si>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</si>
  <si>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</si>
  <si>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</si>
  <si>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</si>
  <si>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</si>
  <si>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</si>
  <si>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</si>
  <si>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</si>
  <si>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</si>
  <si>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</si>
  <si>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</si>
  <si>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</si>
  <si>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</si>
  <si>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</si>
  <si>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</si>
  <si>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</si>
  <si>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</si>
  <si>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</si>
  <si>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</si>
  <si>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</si>
  <si>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</si>
  <si>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</si>
  <si>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</si>
  <si>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</si>
  <si>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</si>
  <si>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</si>
  <si>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</si>
  <si>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</si>
  <si>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</si>
  <si>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</si>
  <si>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</si>
  <si>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</si>
  <si>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</si>
  <si>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</si>
  <si>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</si>
  <si>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</si>
  <si>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</si>
  <si>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</si>
  <si>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</si>
  <si>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</si>
  <si>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</si>
  <si>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</si>
  <si>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</si>
  <si>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</si>
  <si>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</si>
  <si>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</si>
  <si>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</si>
  <si>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</si>
  <si>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</si>
  <si>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</si>
  <si>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</si>
  <si>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時津町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</si>
  <si>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</si>
  <si>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</si>
  <si>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</si>
  <si>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</si>
  <si>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</si>
  <si>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</si>
  <si>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</si>
  <si>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</si>
  <si>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</si>
  <si>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</si>
  <si>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</si>
  <si>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</si>
  <si>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</si>
  <si>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</si>
  <si>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</si>
  <si>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</si>
  <si>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</si>
  <si>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⑧水洗化率は98.09%となり、使用料の増収は期待できないこともあり、料金徴収業務、浄化センター維持管理業務の民間委託などを行い経費節減に努めています。その結果、①経常収支比率、⑤経費回収率とも良好な数値を維持し、⑥汚水処理原価も類似団体平均値より低位にあります。
③流動比率も150%を超えており、④企業債残高対事業規模比率も206%と平均値より大幅に低く、経営の健全性・効率性に問題はないものと判断しています。</t>
    <phoneticPr fontId="4"/>
  </si>
  <si>
    <t>①有形固定資産減価償却率は50%を超えていますが、施設全体の持続的な機能確保及びライフサイクルコストの低減のため、令和3年度にはストックマネジメント計画を策定しており、
今後、詳細設計、改築工事を進めていきます。</t>
    <phoneticPr fontId="4"/>
  </si>
  <si>
    <t xml:space="preserve">本町下水道事業は、平成3年の事業開始から30年を経過しましたが、経営の健全性・効率性の向上に努め、良好な状態を維持しています。
今後もストックマネジメント計画に基づき下水道施設を適切に管理し、平成28年度に策定した「下水道経営戦略」に沿って、安定した事業運営に引き続き努めていきます。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</si>
</sst>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1.04</c:v>
                </c:pt>
                <c:pt idx="1">
                  <c:v>0.68</c:v>
                </c:pt>
                <c:pt idx="2">
                  <c:v>0.51</c:v>
                </c:pt>
                <c:pt idx="3">
                  <c:v>0.64</c:v>
                </c:pt>
                <c:pt idx="4">
                  <c:v>0.15</c:v>
                </c:pt>
              </c:numCache>
            </c:numRef>
          </c:val>
          <c:extLst>
            <c:ext xmlns:c16="http://schemas.microsoft.com/office/drawing/2014/chart" uri="{C3380CC4-5D6E-409C-BE32-E72D297353CC}">
              <c16:uniqueId val="{00000000-78AA-48B4-9E52-B3DE2B16A3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0.2</c:v>
                </c:pt>
                <c:pt idx="2">
                  <c:v>0.34</c:v>
                </c:pt>
                <c:pt idx="3">
                  <c:v>0.19</c:v>
                </c:pt>
                <c:pt idx="4">
                  <c:v>0.15</c:v>
                </c:pt>
              </c:numCache>
            </c:numRef>
          </c:val>
          <c:smooth val="0"/>
          <c:extLst>
            <c:ext xmlns:c16="http://schemas.microsoft.com/office/drawing/2014/chart" uri="{C3380CC4-5D6E-409C-BE32-E72D297353CC}">
              <c16:uniqueId val="{00000001-78AA-48B4-9E52-B3DE2B16A3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69.33</c:v>
                </c:pt>
                <c:pt idx="1">
                  <c:v>67.87</c:v>
                </c:pt>
                <c:pt idx="2">
                  <c:v>67.77</c:v>
                </c:pt>
                <c:pt idx="3">
                  <c:v>69.69</c:v>
                </c:pt>
                <c:pt idx="4">
                  <c:v>68.77</c:v>
                </c:pt>
              </c:numCache>
            </c:numRef>
          </c:val>
          <c:extLst>
            <c:ext xmlns:c16="http://schemas.microsoft.com/office/drawing/2014/chart" uri="{C3380CC4-5D6E-409C-BE32-E72D297353CC}">
              <c16:uniqueId val="{00000000-6506-4AD6-A516-2295B496F2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50.12</c:v>
                </c:pt>
                <c:pt idx="1">
                  <c:v>49.98</c:v>
                </c:pt>
                <c:pt idx="2">
                  <c:v>50.06</c:v>
                </c:pt>
                <c:pt idx="3">
                  <c:v>58.12</c:v>
                </c:pt>
                <c:pt idx="4">
                  <c:v>58.14</c:v>
                </c:pt>
              </c:numCache>
            </c:numRef>
          </c:val>
          <c:smooth val="0"/>
          <c:extLst>
            <c:ext xmlns:c16="http://schemas.microsoft.com/office/drawing/2014/chart" uri="{C3380CC4-5D6E-409C-BE32-E72D297353CC}">
              <c16:uniqueId val="{00000001-6506-4AD6-A516-2295B496F2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97.37</c:v>
                </c:pt>
                <c:pt idx="1">
                  <c:v>97.55</c:v>
                </c:pt>
                <c:pt idx="2">
                  <c:v>97.55</c:v>
                </c:pt>
                <c:pt idx="3">
                  <c:v>97.8</c:v>
                </c:pt>
                <c:pt idx="4">
                  <c:v>98.09</c:v>
                </c:pt>
              </c:numCache>
            </c:numRef>
          </c:val>
          <c:extLst>
            <c:ext xmlns:c16="http://schemas.microsoft.com/office/drawing/2014/chart" uri="{C3380CC4-5D6E-409C-BE32-E72D297353CC}">
              <c16:uniqueId val="{00000000-E906-4B7D-A994-5108A510676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86.63</c:v>
                </c:pt>
                <c:pt idx="1">
                  <c:v>87.09</c:v>
                </c:pt>
                <c:pt idx="2">
                  <c:v>85.79</c:v>
                </c:pt>
                <c:pt idx="3">
                  <c:v>92.55</c:v>
                </c:pt>
                <c:pt idx="4">
                  <c:v>92.44</c:v>
                </c:pt>
              </c:numCache>
            </c:numRef>
          </c:val>
          <c:smooth val="0"/>
          <c:extLst>
            <c:ext xmlns:c16="http://schemas.microsoft.com/office/drawing/2014/chart" uri="{C3380CC4-5D6E-409C-BE32-E72D297353CC}">
              <c16:uniqueId val="{00000001-E906-4B7D-A994-5108A510676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118.02</c:v>
                </c:pt>
                <c:pt idx="1">
                  <c:v>120.28</c:v>
                </c:pt>
                <c:pt idx="2">
                  <c:v>115.24</c:v>
                </c:pt>
                <c:pt idx="3">
                  <c:v>118.67</c:v>
                </c:pt>
                <c:pt idx="4">
                  <c:v>114.12</c:v>
                </c:pt>
              </c:numCache>
            </c:numRef>
          </c:val>
          <c:extLst>
            <c:ext xmlns:c16="http://schemas.microsoft.com/office/drawing/2014/chart" uri="{C3380CC4-5D6E-409C-BE32-E72D297353CC}">
              <c16:uniqueId val="{00000000-2358-4223-9D63-A7ED7B629D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121.95</c:v>
                </c:pt>
                <c:pt idx="1">
                  <c:v>106.92</c:v>
                </c:pt>
                <c:pt idx="2">
                  <c:v>105.14</c:v>
                </c:pt>
                <c:pt idx="3">
                  <c:v>103.78</c:v>
                </c:pt>
                <c:pt idx="4">
                  <c:v>103.57</c:v>
                </c:pt>
              </c:numCache>
            </c:numRef>
          </c:val>
          <c:smooth val="0"/>
          <c:extLst>
            <c:ext xmlns:c16="http://schemas.microsoft.com/office/drawing/2014/chart" uri="{C3380CC4-5D6E-409C-BE32-E72D297353CC}">
              <c16:uniqueId val="{00000001-2358-4223-9D63-A7ED7B629D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45.21</c:v>
                </c:pt>
                <c:pt idx="1">
                  <c:v>46.91</c:v>
                </c:pt>
                <c:pt idx="2">
                  <c:v>48.8</c:v>
                </c:pt>
                <c:pt idx="3">
                  <c:v>50.38</c:v>
                </c:pt>
                <c:pt idx="4">
                  <c:v>52.23</c:v>
                </c:pt>
              </c:numCache>
            </c:numRef>
          </c:val>
          <c:extLst>
            <c:ext xmlns:c16="http://schemas.microsoft.com/office/drawing/2014/chart" uri="{C3380CC4-5D6E-409C-BE32-E72D297353CC}">
              <c16:uniqueId val="{00000000-6B18-4D5D-AA23-65F4DCFB4C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33.130000000000003</c:v>
                </c:pt>
                <c:pt idx="1">
                  <c:v>18.600000000000001</c:v>
                </c:pt>
                <c:pt idx="2">
                  <c:v>18.04</c:v>
                </c:pt>
                <c:pt idx="3">
                  <c:v>18.829999999999998</c:v>
                </c:pt>
                <c:pt idx="4">
                  <c:v>23.14</c:v>
                </c:pt>
              </c:numCache>
            </c:numRef>
          </c:val>
          <c:smooth val="0"/>
          <c:extLst>
            <c:ext xmlns:c16="http://schemas.microsoft.com/office/drawing/2014/chart" uri="{C3380CC4-5D6E-409C-BE32-E72D297353CC}">
              <c16:uniqueId val="{00000001-6B18-4D5D-AA23-65F4DCFB4C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B4-4787-831D-1499E1A57AC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0.56999999999999995</c:v>
                </c:pt>
                <c:pt idx="4" formatCode="#,##0.00;&quot;△&quot;#,##0.00;&quot;-&quot;">
                  <c:v>0.55000000000000004</c:v>
                </c:pt>
              </c:numCache>
            </c:numRef>
          </c:val>
          <c:smooth val="0"/>
          <c:extLst>
            <c:ext xmlns:c16="http://schemas.microsoft.com/office/drawing/2014/chart" uri="{C3380CC4-5D6E-409C-BE32-E72D297353CC}">
              <c16:uniqueId val="{00000001-CCB4-4787-831D-1499E1A57AC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AA-46C1-86F7-F993EA309C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1.03</c:v>
                </c:pt>
                <c:pt idx="2">
                  <c:v>11.56</c:v>
                </c:pt>
                <c:pt idx="3">
                  <c:v>19.829999999999998</c:v>
                </c:pt>
                <c:pt idx="4">
                  <c:v>21.3</c:v>
                </c:pt>
              </c:numCache>
            </c:numRef>
          </c:val>
          <c:smooth val="0"/>
          <c:extLst>
            <c:ext xmlns:c16="http://schemas.microsoft.com/office/drawing/2014/chart" uri="{C3380CC4-5D6E-409C-BE32-E72D297353CC}">
              <c16:uniqueId val="{00000001-99AA-46C1-86F7-F993EA309C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110.64</c:v>
                </c:pt>
                <c:pt idx="1">
                  <c:v>110.24</c:v>
                </c:pt>
                <c:pt idx="2">
                  <c:v>118.06</c:v>
                </c:pt>
                <c:pt idx="3">
                  <c:v>144.26</c:v>
                </c:pt>
                <c:pt idx="4">
                  <c:v>155.78</c:v>
                </c:pt>
              </c:numCache>
            </c:numRef>
          </c:val>
          <c:extLst>
            <c:ext xmlns:c16="http://schemas.microsoft.com/office/drawing/2014/chart" uri="{C3380CC4-5D6E-409C-BE32-E72D297353CC}">
              <c16:uniqueId val="{00000000-F8D5-4F86-A69D-3D58117196F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91.89</c:v>
                </c:pt>
                <c:pt idx="1">
                  <c:v>49.02</c:v>
                </c:pt>
                <c:pt idx="2">
                  <c:v>54.41</c:v>
                </c:pt>
                <c:pt idx="3">
                  <c:v>54.3</c:v>
                </c:pt>
                <c:pt idx="4">
                  <c:v>57.92</c:v>
                </c:pt>
              </c:numCache>
            </c:numRef>
          </c:val>
          <c:smooth val="0"/>
          <c:extLst>
            <c:ext xmlns:c16="http://schemas.microsoft.com/office/drawing/2014/chart" uri="{C3380CC4-5D6E-409C-BE32-E72D297353CC}">
              <c16:uniqueId val="{00000001-F8D5-4F86-A69D-3D58117196F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328.77</c:v>
                </c:pt>
                <c:pt idx="1">
                  <c:v>290.33999999999997</c:v>
                </c:pt>
                <c:pt idx="2">
                  <c:v>282.16000000000003</c:v>
                </c:pt>
                <c:pt idx="3">
                  <c:v>223.91</c:v>
                </c:pt>
                <c:pt idx="4">
                  <c:v>206.12</c:v>
                </c:pt>
              </c:numCache>
            </c:numRef>
          </c:val>
          <c:extLst>
            <c:ext xmlns:c16="http://schemas.microsoft.com/office/drawing/2014/chart" uri="{C3380CC4-5D6E-409C-BE32-E72D297353CC}">
              <c16:uniqueId val="{00000000-846A-43F1-8BC7-AAF29F9BC2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855.79</c:v>
                </c:pt>
                <c:pt idx="1">
                  <c:v>948.07</c:v>
                </c:pt>
                <c:pt idx="2">
                  <c:v>1105.9100000000001</c:v>
                </c:pt>
                <c:pt idx="3">
                  <c:v>856.88</c:v>
                </c:pt>
                <c:pt idx="4">
                  <c:v>799.49</c:v>
                </c:pt>
              </c:numCache>
            </c:numRef>
          </c:val>
          <c:smooth val="0"/>
          <c:extLst>
            <c:ext xmlns:c16="http://schemas.microsoft.com/office/drawing/2014/chart" uri="{C3380CC4-5D6E-409C-BE32-E72D297353CC}">
              <c16:uniqueId val="{00000001-846A-43F1-8BC7-AAF29F9BC2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134.27000000000001</c:v>
                </c:pt>
                <c:pt idx="1">
                  <c:v>141.80000000000001</c:v>
                </c:pt>
                <c:pt idx="2">
                  <c:v>134.01</c:v>
                </c:pt>
                <c:pt idx="3">
                  <c:v>136.32</c:v>
                </c:pt>
                <c:pt idx="4">
                  <c:v>126.5</c:v>
                </c:pt>
              </c:numCache>
            </c:numRef>
          </c:val>
          <c:extLst>
            <c:ext xmlns:c16="http://schemas.microsoft.com/office/drawing/2014/chart" uri="{C3380CC4-5D6E-409C-BE32-E72D297353CC}">
              <c16:uniqueId val="{00000000-0C9B-4D39-99AF-6A6D01BE9A1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82.82</c:v>
                </c:pt>
                <c:pt idx="1">
                  <c:v>83.31</c:v>
                </c:pt>
                <c:pt idx="2">
                  <c:v>76.319999999999993</c:v>
                </c:pt>
                <c:pt idx="3">
                  <c:v>89.01</c:v>
                </c:pt>
                <c:pt idx="4">
                  <c:v>89.09</c:v>
                </c:pt>
              </c:numCache>
            </c:numRef>
          </c:val>
          <c:smooth val="0"/>
          <c:extLst>
            <c:ext xmlns:c16="http://schemas.microsoft.com/office/drawing/2014/chart" uri="{C3380CC4-5D6E-409C-BE32-E72D297353CC}">
              <c16:uniqueId val="{00000001-0C9B-4D39-99AF-6A6D01BE9A1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134.1</c:v>
                </c:pt>
                <c:pt idx="1">
                  <c:v>127.02</c:v>
                </c:pt>
                <c:pt idx="2">
                  <c:v>134.19</c:v>
                </c:pt>
                <c:pt idx="3">
                  <c:v>130.51</c:v>
                </c:pt>
                <c:pt idx="4">
                  <c:v>140.65</c:v>
                </c:pt>
              </c:numCache>
            </c:numRef>
          </c:val>
          <c:extLst>
            <c:ext xmlns:c16="http://schemas.microsoft.com/office/drawing/2014/chart" uri="{C3380CC4-5D6E-409C-BE32-E72D297353CC}">
              <c16:uniqueId val="{00000000-2672-4666-AA6B-5EA2E381F3E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165.76</c:v>
                </c:pt>
                <c:pt idx="1">
                  <c:v>160.62</c:v>
                </c:pt>
                <c:pt idx="2">
                  <c:v>171.08</c:v>
                </c:pt>
                <c:pt idx="3">
                  <c:v>147.08000000000001</c:v>
                </c:pt>
                <c:pt idx="4">
                  <c:v>142.76</c:v>
                </c:pt>
              </c:numCache>
            </c:numRef>
          </c:val>
          <c:smooth val="0"/>
          <c:extLst>
            <c:ext xmlns:c16="http://schemas.microsoft.com/office/drawing/2014/chart" uri="{C3380CC4-5D6E-409C-BE32-E72D297353CC}">
              <c16:uniqueId val="{00000001-2672-4666-AA6B-5EA2E381F3E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 zoomScaleNormal="100" workbookViewId="0">
      <selection activeCell="CF68" sqref="CF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長崎県　時津町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Cb1</v>
      </c>
      <c r="X8" s="66"/>
      <c r="Y8" s="66"/>
      <c r="Z8" s="66"/>
      <c r="AA8" s="66"/>
      <c r="AB8" s="66"/>
      <c r="AC8" s="66"/>
      <c r="AD8" s="67" t="str">
        <f>データ!$M$6</f>
        <v>非設置</v>
      </c>
      <c r="AE8" s="67"/>
      <c r="AF8" s="67"/>
      <c r="AG8" s="67"/>
      <c r="AH8" s="67"/>
      <c r="AI8" s="67"/>
      <c r="AJ8" s="67"/>
      <c r="AK8" s="3"/>
      <c r="AL8" s="55">
        <f>データ!S6</f>
        <v>29473</v>
      </c>
      <c r="AM8" s="55"/>
      <c r="AN8" s="55"/>
      <c r="AO8" s="55"/>
      <c r="AP8" s="55"/>
      <c r="AQ8" s="55"/>
      <c r="AR8" s="55"/>
      <c r="AS8" s="55"/>
      <c r="AT8" s="54">
        <f>データ!T6</f>
        <v>20.94</v>
      </c>
      <c r="AU8" s="54"/>
      <c r="AV8" s="54"/>
      <c r="AW8" s="54"/>
      <c r="AX8" s="54"/>
      <c r="AY8" s="54"/>
      <c r="AZ8" s="54"/>
      <c r="BA8" s="54"/>
      <c r="BB8" s="54">
        <f>データ!U6</f>
        <v>1407.5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80.430000000000007</v>
      </c>
      <c r="J10" s="54"/>
      <c r="K10" s="54"/>
      <c r="L10" s="54"/>
      <c r="M10" s="54"/>
      <c r="N10" s="54"/>
      <c r="O10" s="54"/>
      <c r="P10" s="54">
        <f>データ!P6</f>
        <v>96.87</v>
      </c>
      <c r="Q10" s="54"/>
      <c r="R10" s="54"/>
      <c r="S10" s="54"/>
      <c r="T10" s="54"/>
      <c r="U10" s="54"/>
      <c r="V10" s="54"/>
      <c r="W10" s="54">
        <f>データ!Q6</f>
        <v>88.21</v>
      </c>
      <c r="X10" s="54"/>
      <c r="Y10" s="54"/>
      <c r="Z10" s="54"/>
      <c r="AA10" s="54"/>
      <c r="AB10" s="54"/>
      <c r="AC10" s="54"/>
      <c r="AD10" s="55">
        <f>データ!R6</f>
        <v>3256</v>
      </c>
      <c r="AE10" s="55"/>
      <c r="AF10" s="55"/>
      <c r="AG10" s="55"/>
      <c r="AH10" s="55"/>
      <c r="AI10" s="55"/>
      <c r="AJ10" s="55"/>
      <c r="AK10" s="2"/>
      <c r="AL10" s="55">
        <f>データ!V6</f>
        <v>28461</v>
      </c>
      <c r="AM10" s="55"/>
      <c r="AN10" s="55"/>
      <c r="AO10" s="55"/>
      <c r="AP10" s="55"/>
      <c r="AQ10" s="55"/>
      <c r="AR10" s="55"/>
      <c r="AS10" s="55"/>
      <c r="AT10" s="54">
        <f>データ!W6</f>
        <v>5.32</v>
      </c>
      <c r="AU10" s="54"/>
      <c r="AV10" s="54"/>
      <c r="AW10" s="54"/>
      <c r="AX10" s="54"/>
      <c r="AY10" s="54"/>
      <c r="AZ10" s="54"/>
      <c r="BA10" s="54"/>
      <c r="BB10" s="54">
        <f>データ!X6</f>
        <v>5349.81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2QR4slPW5Ggtl76T3HwLfJgWgzolC9S0kuWHDHTIlvQ8SUTbBfgxhCqebsz2pDRfJBQcI+vk2/VG1IZSCZ6gKw==" saltValue="TZDxZCde/hzqL4o+gAIM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423084</v>
      </c>
      <c r="D6" s="19">
        <f t="shared" si="3"/>
        <v>46</v>
      </c>
      <c r="E6" s="19">
        <f t="shared" si="3"/>
        <v>17</v>
      </c>
      <c r="F6" s="19">
        <f t="shared" si="3"/>
        <v>1</v>
      </c>
      <c r="G6" s="19">
        <f t="shared" si="3"/>
        <v>0</v>
      </c>
      <c r="H6" s="19" t="str">
        <f t="shared" si="3"/>
        <v>長崎県　時津町</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80.430000000000007</v>
      </c>
      <c r="P6" s="20">
        <f t="shared" si="3"/>
        <v>96.87</v>
      </c>
      <c r="Q6" s="20">
        <f t="shared" si="3"/>
        <v>88.21</v>
      </c>
      <c r="R6" s="20">
        <f t="shared" si="3"/>
        <v>3256</v>
      </c>
      <c r="S6" s="20">
        <f t="shared" si="3"/>
        <v>29473</v>
      </c>
      <c r="T6" s="20">
        <f t="shared" si="3"/>
        <v>20.94</v>
      </c>
      <c r="U6" s="20">
        <f t="shared" si="3"/>
        <v>1407.5</v>
      </c>
      <c r="V6" s="20">
        <f t="shared" si="3"/>
        <v>28461</v>
      </c>
      <c r="W6" s="20">
        <f t="shared" si="3"/>
        <v>5.32</v>
      </c>
      <c r="X6" s="20">
        <f t="shared" si="3"/>
        <v>5349.81</v>
      </c>
      <c r="Y6" s="21">
        <f>IF(Y7="",NA(),Y7)</f>
        <v>118.02</v>
      </c>
      <c r="Z6" s="21">
        <f t="shared" ref="Z6:AH6" si="4">IF(Z7="",NA(),Z7)</f>
        <v>120.28</v>
      </c>
      <c r="AA6" s="21">
        <f t="shared" si="4"/>
        <v>115.24</v>
      </c>
      <c r="AB6" s="21">
        <f t="shared" si="4"/>
        <v>118.67</v>
      </c>
      <c r="AC6" s="21">
        <f t="shared" si="4"/>
        <v>114.12</v>
      </c>
      <c r="AD6" s="21">
        <f t="shared" si="4"/>
        <v>121.95</v>
      </c>
      <c r="AE6" s="21">
        <f t="shared" si="4"/>
        <v>106.92</v>
      </c>
      <c r="AF6" s="21">
        <f t="shared" si="4"/>
        <v>105.14</v>
      </c>
      <c r="AG6" s="21">
        <f t="shared" si="4"/>
        <v>103.78</v>
      </c>
      <c r="AH6" s="21">
        <f t="shared" si="4"/>
        <v>103.57</v>
      </c>
      <c r="AI6" s="20" t="str">
        <f>IF(AI7="","",IF(AI7="-","【-】","【"&amp;SUBSTITUTE(TEXT(AI7,"#,##0.00"),"-","△")&amp;"】"))</f>
        <v>【107.02】</v>
      </c>
      <c r="AJ6" s="20">
        <f>IF(AJ7="",NA(),AJ7)</f>
        <v>0</v>
      </c>
      <c r="AK6" s="20">
        <f t="shared" ref="AK6:AS6" si="5">IF(AK7="",NA(),AK7)</f>
        <v>0</v>
      </c>
      <c r="AL6" s="20">
        <f t="shared" si="5"/>
        <v>0</v>
      </c>
      <c r="AM6" s="20">
        <f t="shared" si="5"/>
        <v>0</v>
      </c>
      <c r="AN6" s="20">
        <f t="shared" si="5"/>
        <v>0</v>
      </c>
      <c r="AO6" s="20">
        <f t="shared" si="5"/>
        <v>0</v>
      </c>
      <c r="AP6" s="21">
        <f t="shared" si="5"/>
        <v>1.03</v>
      </c>
      <c r="AQ6" s="21">
        <f t="shared" si="5"/>
        <v>11.56</v>
      </c>
      <c r="AR6" s="21">
        <f t="shared" si="5"/>
        <v>19.829999999999998</v>
      </c>
      <c r="AS6" s="21">
        <f t="shared" si="5"/>
        <v>21.3</v>
      </c>
      <c r="AT6" s="20" t="str">
        <f>IF(AT7="","",IF(AT7="-","【-】","【"&amp;SUBSTITUTE(TEXT(AT7,"#,##0.00"),"-","△")&amp;"】"))</f>
        <v>【3.09】</v>
      </c>
      <c r="AU6" s="21">
        <f>IF(AU7="",NA(),AU7)</f>
        <v>110.64</v>
      </c>
      <c r="AV6" s="21">
        <f t="shared" ref="AV6:BD6" si="6">IF(AV7="",NA(),AV7)</f>
        <v>110.24</v>
      </c>
      <c r="AW6" s="21">
        <f t="shared" si="6"/>
        <v>118.06</v>
      </c>
      <c r="AX6" s="21">
        <f t="shared" si="6"/>
        <v>144.26</v>
      </c>
      <c r="AY6" s="21">
        <f t="shared" si="6"/>
        <v>155.78</v>
      </c>
      <c r="AZ6" s="21">
        <f t="shared" si="6"/>
        <v>91.89</v>
      </c>
      <c r="BA6" s="21">
        <f t="shared" si="6"/>
        <v>49.02</v>
      </c>
      <c r="BB6" s="21">
        <f t="shared" si="6"/>
        <v>54.41</v>
      </c>
      <c r="BC6" s="21">
        <f t="shared" si="6"/>
        <v>54.3</v>
      </c>
      <c r="BD6" s="21">
        <f t="shared" si="6"/>
        <v>57.92</v>
      </c>
      <c r="BE6" s="20" t="str">
        <f>IF(BE7="","",IF(BE7="-","【-】","【"&amp;SUBSTITUTE(TEXT(BE7,"#,##0.00"),"-","△")&amp;"】"))</f>
        <v>【71.39】</v>
      </c>
      <c r="BF6" s="21">
        <f>IF(BF7="",NA(),BF7)</f>
        <v>328.77</v>
      </c>
      <c r="BG6" s="21">
        <f t="shared" ref="BG6:BO6" si="7">IF(BG7="",NA(),BG7)</f>
        <v>290.33999999999997</v>
      </c>
      <c r="BH6" s="21">
        <f t="shared" si="7"/>
        <v>282.16000000000003</v>
      </c>
      <c r="BI6" s="21">
        <f t="shared" si="7"/>
        <v>223.91</v>
      </c>
      <c r="BJ6" s="21">
        <f t="shared" si="7"/>
        <v>206.12</v>
      </c>
      <c r="BK6" s="21">
        <f t="shared" si="7"/>
        <v>855.79</v>
      </c>
      <c r="BL6" s="21">
        <f t="shared" si="7"/>
        <v>948.07</v>
      </c>
      <c r="BM6" s="21">
        <f t="shared" si="7"/>
        <v>1105.9100000000001</v>
      </c>
      <c r="BN6" s="21">
        <f t="shared" si="7"/>
        <v>856.88</v>
      </c>
      <c r="BO6" s="21">
        <f t="shared" si="7"/>
        <v>799.49</v>
      </c>
      <c r="BP6" s="20" t="str">
        <f>IF(BP7="","",IF(BP7="-","【-】","【"&amp;SUBSTITUTE(TEXT(BP7,"#,##0.00"),"-","△")&amp;"】"))</f>
        <v>【669.12】</v>
      </c>
      <c r="BQ6" s="21">
        <f>IF(BQ7="",NA(),BQ7)</f>
        <v>134.27000000000001</v>
      </c>
      <c r="BR6" s="21">
        <f t="shared" ref="BR6:BZ6" si="8">IF(BR7="",NA(),BR7)</f>
        <v>141.80000000000001</v>
      </c>
      <c r="BS6" s="21">
        <f t="shared" si="8"/>
        <v>134.01</v>
      </c>
      <c r="BT6" s="21">
        <f t="shared" si="8"/>
        <v>136.32</v>
      </c>
      <c r="BU6" s="21">
        <f t="shared" si="8"/>
        <v>126.5</v>
      </c>
      <c r="BV6" s="21">
        <f t="shared" si="8"/>
        <v>82.82</v>
      </c>
      <c r="BW6" s="21">
        <f t="shared" si="8"/>
        <v>83.31</v>
      </c>
      <c r="BX6" s="21">
        <f t="shared" si="8"/>
        <v>76.319999999999993</v>
      </c>
      <c r="BY6" s="21">
        <f t="shared" si="8"/>
        <v>89.01</v>
      </c>
      <c r="BZ6" s="21">
        <f t="shared" si="8"/>
        <v>89.09</v>
      </c>
      <c r="CA6" s="20" t="str">
        <f>IF(CA7="","",IF(CA7="-","【-】","【"&amp;SUBSTITUTE(TEXT(CA7,"#,##0.00"),"-","△")&amp;"】"))</f>
        <v>【99.73】</v>
      </c>
      <c r="CB6" s="21">
        <f>IF(CB7="",NA(),CB7)</f>
        <v>134.1</v>
      </c>
      <c r="CC6" s="21">
        <f t="shared" ref="CC6:CK6" si="9">IF(CC7="",NA(),CC7)</f>
        <v>127.02</v>
      </c>
      <c r="CD6" s="21">
        <f t="shared" si="9"/>
        <v>134.19</v>
      </c>
      <c r="CE6" s="21">
        <f t="shared" si="9"/>
        <v>130.51</v>
      </c>
      <c r="CF6" s="21">
        <f t="shared" si="9"/>
        <v>140.65</v>
      </c>
      <c r="CG6" s="21">
        <f t="shared" si="9"/>
        <v>165.76</v>
      </c>
      <c r="CH6" s="21">
        <f t="shared" si="9"/>
        <v>160.62</v>
      </c>
      <c r="CI6" s="21">
        <f t="shared" si="9"/>
        <v>171.08</v>
      </c>
      <c r="CJ6" s="21">
        <f t="shared" si="9"/>
        <v>147.08000000000001</v>
      </c>
      <c r="CK6" s="21">
        <f t="shared" si="9"/>
        <v>142.76</v>
      </c>
      <c r="CL6" s="20" t="str">
        <f>IF(CL7="","",IF(CL7="-","【-】","【"&amp;SUBSTITUTE(TEXT(CL7,"#,##0.00"),"-","△")&amp;"】"))</f>
        <v>【134.98】</v>
      </c>
      <c r="CM6" s="21">
        <f>IF(CM7="",NA(),CM7)</f>
        <v>69.33</v>
      </c>
      <c r="CN6" s="21">
        <f t="shared" ref="CN6:CV6" si="10">IF(CN7="",NA(),CN7)</f>
        <v>67.87</v>
      </c>
      <c r="CO6" s="21">
        <f t="shared" si="10"/>
        <v>67.77</v>
      </c>
      <c r="CP6" s="21">
        <f t="shared" si="10"/>
        <v>69.69</v>
      </c>
      <c r="CQ6" s="21">
        <f t="shared" si="10"/>
        <v>68.77</v>
      </c>
      <c r="CR6" s="21">
        <f t="shared" si="10"/>
        <v>50.12</v>
      </c>
      <c r="CS6" s="21">
        <f t="shared" si="10"/>
        <v>49.98</v>
      </c>
      <c r="CT6" s="21">
        <f t="shared" si="10"/>
        <v>50.06</v>
      </c>
      <c r="CU6" s="21">
        <f t="shared" si="10"/>
        <v>58.12</v>
      </c>
      <c r="CV6" s="21">
        <f t="shared" si="10"/>
        <v>58.14</v>
      </c>
      <c r="CW6" s="20" t="str">
        <f>IF(CW7="","",IF(CW7="-","【-】","【"&amp;SUBSTITUTE(TEXT(CW7,"#,##0.00"),"-","△")&amp;"】"))</f>
        <v>【59.99】</v>
      </c>
      <c r="CX6" s="21">
        <f>IF(CX7="",NA(),CX7)</f>
        <v>97.37</v>
      </c>
      <c r="CY6" s="21">
        <f t="shared" ref="CY6:DG6" si="11">IF(CY7="",NA(),CY7)</f>
        <v>97.55</v>
      </c>
      <c r="CZ6" s="21">
        <f t="shared" si="11"/>
        <v>97.55</v>
      </c>
      <c r="DA6" s="21">
        <f t="shared" si="11"/>
        <v>97.8</v>
      </c>
      <c r="DB6" s="21">
        <f t="shared" si="11"/>
        <v>98.09</v>
      </c>
      <c r="DC6" s="21">
        <f t="shared" si="11"/>
        <v>86.63</v>
      </c>
      <c r="DD6" s="21">
        <f t="shared" si="11"/>
        <v>87.09</v>
      </c>
      <c r="DE6" s="21">
        <f t="shared" si="11"/>
        <v>85.79</v>
      </c>
      <c r="DF6" s="21">
        <f t="shared" si="11"/>
        <v>92.55</v>
      </c>
      <c r="DG6" s="21">
        <f t="shared" si="11"/>
        <v>92.44</v>
      </c>
      <c r="DH6" s="20" t="str">
        <f>IF(DH7="","",IF(DH7="-","【-】","【"&amp;SUBSTITUTE(TEXT(DH7,"#,##0.00"),"-","△")&amp;"】"))</f>
        <v>【95.72】</v>
      </c>
      <c r="DI6" s="21">
        <f>IF(DI7="",NA(),DI7)</f>
        <v>45.21</v>
      </c>
      <c r="DJ6" s="21">
        <f t="shared" ref="DJ6:DR6" si="12">IF(DJ7="",NA(),DJ7)</f>
        <v>46.91</v>
      </c>
      <c r="DK6" s="21">
        <f t="shared" si="12"/>
        <v>48.8</v>
      </c>
      <c r="DL6" s="21">
        <f t="shared" si="12"/>
        <v>50.38</v>
      </c>
      <c r="DM6" s="21">
        <f t="shared" si="12"/>
        <v>52.23</v>
      </c>
      <c r="DN6" s="21">
        <f t="shared" si="12"/>
        <v>33.130000000000003</v>
      </c>
      <c r="DO6" s="21">
        <f t="shared" si="12"/>
        <v>18.600000000000001</v>
      </c>
      <c r="DP6" s="21">
        <f t="shared" si="12"/>
        <v>18.04</v>
      </c>
      <c r="DQ6" s="21">
        <f t="shared" si="12"/>
        <v>18.829999999999998</v>
      </c>
      <c r="DR6" s="21">
        <f t="shared" si="12"/>
        <v>23.14</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0.56999999999999995</v>
      </c>
      <c r="EC6" s="21">
        <f t="shared" si="13"/>
        <v>0.55000000000000004</v>
      </c>
      <c r="ED6" s="20" t="str">
        <f>IF(ED7="","",IF(ED7="-","【-】","【"&amp;SUBSTITUTE(TEXT(ED7,"#,##0.00"),"-","△")&amp;"】"))</f>
        <v>【6.54】</v>
      </c>
      <c r="EE6" s="21">
        <f>IF(EE7="",NA(),EE7)</f>
        <v>1.04</v>
      </c>
      <c r="EF6" s="21">
        <f t="shared" ref="EF6:EN6" si="14">IF(EF7="",NA(),EF7)</f>
        <v>0.68</v>
      </c>
      <c r="EG6" s="21">
        <f t="shared" si="14"/>
        <v>0.51</v>
      </c>
      <c r="EH6" s="21">
        <f t="shared" si="14"/>
        <v>0.64</v>
      </c>
      <c r="EI6" s="21">
        <f t="shared" si="14"/>
        <v>0.15</v>
      </c>
      <c r="EJ6" s="21">
        <f t="shared" si="14"/>
        <v>0.16</v>
      </c>
      <c r="EK6" s="21">
        <f t="shared" si="14"/>
        <v>0.2</v>
      </c>
      <c r="EL6" s="21">
        <f t="shared" si="14"/>
        <v>0.34</v>
      </c>
      <c r="EM6" s="21">
        <f t="shared" si="14"/>
        <v>0.19</v>
      </c>
      <c r="EN6" s="21">
        <f t="shared" si="14"/>
        <v>0.15</v>
      </c>
      <c r="EO6" s="20" t="str">
        <f>IF(EO7="","",IF(EO7="-","【-】","【"&amp;SUBSTITUTE(TEXT(EO7,"#,##0.00"),"-","△")&amp;"】"))</f>
        <v>【0.24】</v>
      </c>
    </row>
    <row r="7" spans="1:148" s="22" customFormat="1" x14ac:dyDescent="0.15">
      <c r="A7" s="14"/>
      <c r="B7" s="23">
        <v>2021</v>
      </c>
      <c r="C7" s="23">
        <v>423084</v>
      </c>
      <c r="D7" s="23">
        <v>46</v>
      </c>
      <c r="E7" s="23">
        <v>17</v>
      </c>
      <c r="F7" s="23">
        <v>1</v>
      </c>
      <c r="G7" s="23">
        <v>0</v>
      </c>
      <c r="H7" s="23" t="s">
        <v>96</v>
      </c>
      <c r="I7" s="23" t="s">
        <v>97</v>
      </c>
      <c r="J7" s="23" t="s">
        <v>98</v>
      </c>
      <c r="K7" s="23" t="s">
        <v>99</v>
      </c>
      <c r="L7" s="23" t="s">
        <v>100</v>
      </c>
      <c r="M7" s="23" t="s">
        <v>101</v>
      </c>
      <c r="N7" s="24" t="s">
        <v>102</v>
      </c>
      <c r="O7" s="24">
        <v>80.430000000000007</v>
      </c>
      <c r="P7" s="24">
        <v>96.87</v>
      </c>
      <c r="Q7" s="24">
        <v>88.21</v>
      </c>
      <c r="R7" s="24">
        <v>3256</v>
      </c>
      <c r="S7" s="24">
        <v>29473</v>
      </c>
      <c r="T7" s="24">
        <v>20.94</v>
      </c>
      <c r="U7" s="24">
        <v>1407.5</v>
      </c>
      <c r="V7" s="24">
        <v>28461</v>
      </c>
      <c r="W7" s="24">
        <v>5.32</v>
      </c>
      <c r="X7" s="24">
        <v>5349.81</v>
      </c>
      <c r="Y7" s="24">
        <v>118.02</v>
      </c>
      <c r="Z7" s="24">
        <v>120.28</v>
      </c>
      <c r="AA7" s="24">
        <v>115.24</v>
      </c>
      <c r="AB7" s="24">
        <v>118.67</v>
      </c>
      <c r="AC7" s="24">
        <v>114.12</v>
      </c>
      <c r="AD7" s="24">
        <v>121.95</v>
      </c>
      <c r="AE7" s="24">
        <v>106.92</v>
      </c>
      <c r="AF7" s="24">
        <v>105.14</v>
      </c>
      <c r="AG7" s="24">
        <v>103.78</v>
      </c>
      <c r="AH7" s="24">
        <v>103.57</v>
      </c>
      <c r="AI7" s="24">
        <v>107.02</v>
      </c>
      <c r="AJ7" s="24">
        <v>0</v>
      </c>
      <c r="AK7" s="24">
        <v>0</v>
      </c>
      <c r="AL7" s="24">
        <v>0</v>
      </c>
      <c r="AM7" s="24">
        <v>0</v>
      </c>
      <c r="AN7" s="24">
        <v>0</v>
      </c>
      <c r="AO7" s="24">
        <v>0</v>
      </c>
      <c r="AP7" s="24">
        <v>1.03</v>
      </c>
      <c r="AQ7" s="24">
        <v>11.56</v>
      </c>
      <c r="AR7" s="24">
        <v>19.829999999999998</v>
      </c>
      <c r="AS7" s="24">
        <v>21.3</v>
      </c>
      <c r="AT7" s="24">
        <v>3.09</v>
      </c>
      <c r="AU7" s="24">
        <v>110.64</v>
      </c>
      <c r="AV7" s="24">
        <v>110.24</v>
      </c>
      <c r="AW7" s="24">
        <v>118.06</v>
      </c>
      <c r="AX7" s="24">
        <v>144.26</v>
      </c>
      <c r="AY7" s="24">
        <v>155.78</v>
      </c>
      <c r="AZ7" s="24">
        <v>91.89</v>
      </c>
      <c r="BA7" s="24">
        <v>49.02</v>
      </c>
      <c r="BB7" s="24">
        <v>54.41</v>
      </c>
      <c r="BC7" s="24">
        <v>54.3</v>
      </c>
      <c r="BD7" s="24">
        <v>57.92</v>
      </c>
      <c r="BE7" s="24">
        <v>71.39</v>
      </c>
      <c r="BF7" s="24">
        <v>328.77</v>
      </c>
      <c r="BG7" s="24">
        <v>290.33999999999997</v>
      </c>
      <c r="BH7" s="24">
        <v>282.16000000000003</v>
      </c>
      <c r="BI7" s="24">
        <v>223.91</v>
      </c>
      <c r="BJ7" s="24">
        <v>206.12</v>
      </c>
      <c r="BK7" s="24">
        <v>855.79</v>
      </c>
      <c r="BL7" s="24">
        <v>948.07</v>
      </c>
      <c r="BM7" s="24">
        <v>1105.9100000000001</v>
      </c>
      <c r="BN7" s="24">
        <v>856.88</v>
      </c>
      <c r="BO7" s="24">
        <v>799.49</v>
      </c>
      <c r="BP7" s="24">
        <v>669.12</v>
      </c>
      <c r="BQ7" s="24">
        <v>134.27000000000001</v>
      </c>
      <c r="BR7" s="24">
        <v>141.80000000000001</v>
      </c>
      <c r="BS7" s="24">
        <v>134.01</v>
      </c>
      <c r="BT7" s="24">
        <v>136.32</v>
      </c>
      <c r="BU7" s="24">
        <v>126.5</v>
      </c>
      <c r="BV7" s="24">
        <v>82.82</v>
      </c>
      <c r="BW7" s="24">
        <v>83.31</v>
      </c>
      <c r="BX7" s="24">
        <v>76.319999999999993</v>
      </c>
      <c r="BY7" s="24">
        <v>89.01</v>
      </c>
      <c r="BZ7" s="24">
        <v>89.09</v>
      </c>
      <c r="CA7" s="24">
        <v>99.73</v>
      </c>
      <c r="CB7" s="24">
        <v>134.1</v>
      </c>
      <c r="CC7" s="24">
        <v>127.02</v>
      </c>
      <c r="CD7" s="24">
        <v>134.19</v>
      </c>
      <c r="CE7" s="24">
        <v>130.51</v>
      </c>
      <c r="CF7" s="24">
        <v>140.65</v>
      </c>
      <c r="CG7" s="24">
        <v>165.76</v>
      </c>
      <c r="CH7" s="24">
        <v>160.62</v>
      </c>
      <c r="CI7" s="24">
        <v>171.08</v>
      </c>
      <c r="CJ7" s="24">
        <v>147.08000000000001</v>
      </c>
      <c r="CK7" s="24">
        <v>142.76</v>
      </c>
      <c r="CL7" s="24">
        <v>134.97999999999999</v>
      </c>
      <c r="CM7" s="24">
        <v>69.33</v>
      </c>
      <c r="CN7" s="24">
        <v>67.87</v>
      </c>
      <c r="CO7" s="24">
        <v>67.77</v>
      </c>
      <c r="CP7" s="24">
        <v>69.69</v>
      </c>
      <c r="CQ7" s="24">
        <v>68.77</v>
      </c>
      <c r="CR7" s="24">
        <v>50.12</v>
      </c>
      <c r="CS7" s="24">
        <v>49.98</v>
      </c>
      <c r="CT7" s="24">
        <v>50.06</v>
      </c>
      <c r="CU7" s="24">
        <v>58.12</v>
      </c>
      <c r="CV7" s="24">
        <v>58.14</v>
      </c>
      <c r="CW7" s="24">
        <v>59.99</v>
      </c>
      <c r="CX7" s="24">
        <v>97.37</v>
      </c>
      <c r="CY7" s="24">
        <v>97.55</v>
      </c>
      <c r="CZ7" s="24">
        <v>97.55</v>
      </c>
      <c r="DA7" s="24">
        <v>97.8</v>
      </c>
      <c r="DB7" s="24">
        <v>98.09</v>
      </c>
      <c r="DC7" s="24">
        <v>86.63</v>
      </c>
      <c r="DD7" s="24">
        <v>87.09</v>
      </c>
      <c r="DE7" s="24">
        <v>85.79</v>
      </c>
      <c r="DF7" s="24">
        <v>92.55</v>
      </c>
      <c r="DG7" s="24">
        <v>92.44</v>
      </c>
      <c r="DH7" s="24">
        <v>95.72</v>
      </c>
      <c r="DI7" s="24">
        <v>45.21</v>
      </c>
      <c r="DJ7" s="24">
        <v>46.91</v>
      </c>
      <c r="DK7" s="24">
        <v>48.8</v>
      </c>
      <c r="DL7" s="24">
        <v>50.38</v>
      </c>
      <c r="DM7" s="24">
        <v>52.23</v>
      </c>
      <c r="DN7" s="24">
        <v>33.130000000000003</v>
      </c>
      <c r="DO7" s="24">
        <v>18.600000000000001</v>
      </c>
      <c r="DP7" s="24">
        <v>18.04</v>
      </c>
      <c r="DQ7" s="24">
        <v>18.829999999999998</v>
      </c>
      <c r="DR7" s="24">
        <v>23.14</v>
      </c>
      <c r="DS7" s="24">
        <v>38.17</v>
      </c>
      <c r="DT7" s="24">
        <v>0</v>
      </c>
      <c r="DU7" s="24">
        <v>0</v>
      </c>
      <c r="DV7" s="24">
        <v>0</v>
      </c>
      <c r="DW7" s="24">
        <v>0</v>
      </c>
      <c r="DX7" s="24">
        <v>0</v>
      </c>
      <c r="DY7" s="24">
        <v>0</v>
      </c>
      <c r="DZ7" s="24">
        <v>0</v>
      </c>
      <c r="EA7" s="24">
        <v>0</v>
      </c>
      <c r="EB7" s="24">
        <v>0.56999999999999995</v>
      </c>
      <c r="EC7" s="24">
        <v>0.55000000000000004</v>
      </c>
      <c r="ED7" s="24">
        <v>6.54</v>
      </c>
      <c r="EE7" s="24">
        <v>1.04</v>
      </c>
      <c r="EF7" s="24">
        <v>0.68</v>
      </c>
      <c r="EG7" s="24">
        <v>0.51</v>
      </c>
      <c r="EH7" s="24">
        <v>0.64</v>
      </c>
      <c r="EI7" s="24">
        <v>0.15</v>
      </c>
      <c r="EJ7" s="24">
        <v>0.16</v>
      </c>
      <c r="EK7" s="24">
        <v>0.2</v>
      </c>
      <c r="EL7" s="24">
        <v>0.34</v>
      </c>
      <c r="EM7" s="24">
        <v>0.19</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DN190840</cp:lastModifiedBy>
  <dcterms:created xsi:type="dcterms:W3CDTF">2022-12-01T01:23:44Z</dcterms:created>
  <dcterms:modified xsi:type="dcterms:W3CDTF">2023-01-20T08:17:28Z</dcterms:modified>
  <cp:category/>
</cp:coreProperties>
</file>