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1684\Desktop\08_下水道\"/>
    </mc:Choice>
  </mc:AlternateContent>
  <workbookProtection workbookAlgorithmName="SHA-512" workbookHashValue="i0D9raOBESywiphzsfp76fdqe6R34nAYKEmPJr2z29wwaQmjWZdfRceVu8zDPozEn404Vyzj3qWaZwS55yOHDQ==" workbookSaltValue="LCdjnfmLXGyZZhT39YSC5Q=="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B10" i="4"/>
  <c r="BB8" i="4"/>
  <c r="AT8" i="4"/>
  <c r="AD8" i="4"/>
  <c r="W8" i="4"/>
  <c r="I8" i="4"/>
  <c r="B8" i="4"/>
  <c r="B6" i="4"/>
</calcChain>
</file>

<file path=xl/sharedStrings.xml><?xml version="1.0" encoding="utf-8"?>
<sst xmlns="http://schemas.openxmlformats.org/spreadsheetml/2006/main" count="309" uniqueCount="118">
  <si>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</si>
  <si>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</si>
  <si>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</si>
  <si>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</si>
  <si>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</si>
  <si>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</si>
  <si>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</si>
  <si>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</si>
  <si>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</si>
  <si>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</si>
  <si>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</si>
  <si>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</si>
  <si>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</si>
  <si>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</si>
  <si>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</si>
  <si>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</si>
  <si>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</si>
  <si>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</si>
  <si>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</si>
  <si>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</si>
  <si>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</si>
  <si>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</si>
  <si>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</si>
  <si>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</si>
  <si>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</si>
  <si>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</si>
  <si>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</si>
  <si>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</si>
  <si>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</si>
  <si>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</si>
  <si>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</si>
  <si>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</si>
  <si>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</si>
  <si>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</si>
  <si>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</si>
  <si>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</si>
  <si>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</si>
  <si>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</si>
  <si>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</si>
  <si>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</si>
  <si>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</si>
  <si>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</si>
  <si>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</si>
  <si>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</si>
  <si>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</si>
  <si>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</si>
  <si>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</si>
  <si>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</si>
  <si>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</si>
  <si>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</si>
  <si>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</si>
  <si>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</si>
  <si>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</si>
  <si>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</si>
  <si>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</si>
  <si>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</si>
  <si>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</si>
  <si>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</si>
  <si>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</si>
  <si>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</si>
  <si>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</si>
  <si>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</si>
  <si>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</si>
  <si>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</si>
  <si>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</si>
  <si>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</si>
  <si>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</si>
  <si>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</si>
  <si>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</si>
  <si>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</si>
  <si>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</si>
  <si>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</si>
  <si>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</si>
  <si>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</si>
  <si>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</si>
  <si>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</si>
  <si>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</si>
  <si>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</si>
  <si>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</si>
  <si>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</si>
  <si>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</si>
  <si>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</si>
  <si>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</si>
  <si>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</si>
  <si>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</si>
  <si>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</si>
  <si>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</si>
  <si>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</si>
  <si>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</si>
  <si>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</si>
  <si>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</si>
  <si>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</si>
  <si>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</si>
  <si>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</si>
  <si>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</si>
  <si>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</si>
  <si>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雲仙市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</si>
  <si>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</si>
  <si>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</si>
  <si>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</si>
  <si>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</si>
  <si>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</si>
  <si>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</si>
  <si>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</si>
  <si>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</si>
  <si>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</si>
  <si>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</si>
  <si>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</si>
  <si>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</si>
  <si>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</si>
  <si>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</si>
  <si>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</si>
  <si>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</si>
  <si>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</si>
  <si>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</si>
  <si>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特定地域生活排水処理事業は、平成17年から平成26年度までの事業であり、浄化槽の耐用年数を経過していない。</t>
    <phoneticPr fontId="4"/>
  </si>
  <si>
    <t>　特定地域生活排水処理事業は平成26年度に事業が終了している。水洗化率は、高い値であるが、経費回収率は低い値となっているため、適正な使用料収入の確保、将来的には料金見直しの検討を行い、今後の施設更新に備えることが必要となってくる。
　経営改善のため、汚水処理費の削減を行い、資産を把握し、経営状況や浄化槽の耐用年数を考慮しながら改修を行う必要がある。
※令和2年度より地方公営企業法適用事業となったため、令和元年度以前のデータは該当数値のあるものであっても本分析表に記載されていない。</t>
    <phoneticPr fontId="4"/>
  </si>
  <si>
    <t xml:space="preserve"> 特定地域生活排水処理事業は、汚水処理原価の改善により経費回収率について若干の改善がみられるが類似団体平均値を下回る数値となっている。
 汚水処理費に係る費用が使用料以外の収入、主に市の一般会計からの繰入金に依存している状況であるため、適正な使用料収入の確保や汚水処理費の削減が必要である。</t>
    <rPh sb="15" eb="17">
      <t>オスイ</t>
    </rPh>
    <rPh sb="17" eb="19">
      <t>ショリ</t>
    </rPh>
    <rPh sb="19" eb="21">
      <t>ゲンカ</t>
    </rPh>
    <rPh sb="22" eb="24">
      <t>カイゼン</t>
    </rPh>
    <rPh sb="36" eb="38">
      <t>ジャッカン</t>
    </rPh>
    <rPh sb="39" eb="41">
      <t>カイゼン</t>
    </rPh>
    <rPh sb="89" eb="90">
      <t>オモ</t>
    </rPh>
    <rPh sb="91" eb="92">
      <t>シ</t>
    </rPh>
    <rPh sb="93" eb="95">
      <t>イッパン</t>
    </rPh>
    <rPh sb="95" eb="97">
      <t>カイケイ</t>
    </rPh>
    <rPh sb="100" eb="102">
      <t>クリイレ</t>
    </rPh>
    <rPh sb="102" eb="103">
      <t>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</si>
</sst>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D1-4ADE-AAD6-E6D0776784B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2D1-4ADE-AAD6-E6D0776784B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32-4251-B7B6-6DF7718BC0A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58.19</c:v>
                </c:pt>
                <c:pt idx="4">
                  <c:v>56.52</c:v>
                </c:pt>
              </c:numCache>
            </c:numRef>
          </c:val>
          <c:smooth val="0"/>
          <c:extLst>
            <c:ext xmlns:c16="http://schemas.microsoft.com/office/drawing/2014/chart" uri="{C3380CC4-5D6E-409C-BE32-E72D297353CC}">
              <c16:uniqueId val="{00000001-A732-4251-B7B6-6DF7718BC0A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98.04</c:v>
                </c:pt>
                <c:pt idx="4">
                  <c:v>98</c:v>
                </c:pt>
              </c:numCache>
            </c:numRef>
          </c:val>
          <c:extLst>
            <c:ext xmlns:c16="http://schemas.microsoft.com/office/drawing/2014/chart" uri="{C3380CC4-5D6E-409C-BE32-E72D297353CC}">
              <c16:uniqueId val="{00000000-257E-4ED2-874F-27322C3ECB3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87.8</c:v>
                </c:pt>
                <c:pt idx="4">
                  <c:v>88.43</c:v>
                </c:pt>
              </c:numCache>
            </c:numRef>
          </c:val>
          <c:smooth val="0"/>
          <c:extLst>
            <c:ext xmlns:c16="http://schemas.microsoft.com/office/drawing/2014/chart" uri="{C3380CC4-5D6E-409C-BE32-E72D297353CC}">
              <c16:uniqueId val="{00000001-257E-4ED2-874F-27322C3ECB3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100.86</c:v>
                </c:pt>
                <c:pt idx="4">
                  <c:v>107.65</c:v>
                </c:pt>
              </c:numCache>
            </c:numRef>
          </c:val>
          <c:extLst>
            <c:ext xmlns:c16="http://schemas.microsoft.com/office/drawing/2014/chart" uri="{C3380CC4-5D6E-409C-BE32-E72D297353CC}">
              <c16:uniqueId val="{00000000-F3BA-4844-872A-29FCFBE0F0E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99.03</c:v>
                </c:pt>
                <c:pt idx="4">
                  <c:v>100.41</c:v>
                </c:pt>
              </c:numCache>
            </c:numRef>
          </c:val>
          <c:smooth val="0"/>
          <c:extLst>
            <c:ext xmlns:c16="http://schemas.microsoft.com/office/drawing/2014/chart" uri="{C3380CC4-5D6E-409C-BE32-E72D297353CC}">
              <c16:uniqueId val="{00000001-F3BA-4844-872A-29FCFBE0F0E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5.16</c:v>
                </c:pt>
                <c:pt idx="4">
                  <c:v>10.33</c:v>
                </c:pt>
              </c:numCache>
            </c:numRef>
          </c:val>
          <c:extLst>
            <c:ext xmlns:c16="http://schemas.microsoft.com/office/drawing/2014/chart" uri="{C3380CC4-5D6E-409C-BE32-E72D297353CC}">
              <c16:uniqueId val="{00000000-6664-451A-92A5-5D7E5AD900B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15.74</c:v>
                </c:pt>
                <c:pt idx="4">
                  <c:v>21.02</c:v>
                </c:pt>
              </c:numCache>
            </c:numRef>
          </c:val>
          <c:smooth val="0"/>
          <c:extLst>
            <c:ext xmlns:c16="http://schemas.microsoft.com/office/drawing/2014/chart" uri="{C3380CC4-5D6E-409C-BE32-E72D297353CC}">
              <c16:uniqueId val="{00000001-6664-451A-92A5-5D7E5AD900B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4D-4392-89F8-F0FD7621786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D4D-4392-89F8-F0FD7621786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202-4301-BE77-C8B417E2461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74.239999999999995</c:v>
                </c:pt>
                <c:pt idx="4">
                  <c:v>83.92</c:v>
                </c:pt>
              </c:numCache>
            </c:numRef>
          </c:val>
          <c:smooth val="0"/>
          <c:extLst>
            <c:ext xmlns:c16="http://schemas.microsoft.com/office/drawing/2014/chart" uri="{C3380CC4-5D6E-409C-BE32-E72D297353CC}">
              <c16:uniqueId val="{00000001-F202-4301-BE77-C8B417E2461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34.07</c:v>
                </c:pt>
                <c:pt idx="4">
                  <c:v>33.28</c:v>
                </c:pt>
              </c:numCache>
            </c:numRef>
          </c:val>
          <c:extLst>
            <c:ext xmlns:c16="http://schemas.microsoft.com/office/drawing/2014/chart" uri="{C3380CC4-5D6E-409C-BE32-E72D297353CC}">
              <c16:uniqueId val="{00000000-1DFC-4B3E-9AB9-E862BEF6755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100.47</c:v>
                </c:pt>
                <c:pt idx="4">
                  <c:v>122.71</c:v>
                </c:pt>
              </c:numCache>
            </c:numRef>
          </c:val>
          <c:smooth val="0"/>
          <c:extLst>
            <c:ext xmlns:c16="http://schemas.microsoft.com/office/drawing/2014/chart" uri="{C3380CC4-5D6E-409C-BE32-E72D297353CC}">
              <c16:uniqueId val="{00000001-1DFC-4B3E-9AB9-E862BEF6755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30.13</c:v>
                </c:pt>
                <c:pt idx="4">
                  <c:v>9.8800000000000008</c:v>
                </c:pt>
              </c:numCache>
            </c:numRef>
          </c:val>
          <c:extLst>
            <c:ext xmlns:c16="http://schemas.microsoft.com/office/drawing/2014/chart" uri="{C3380CC4-5D6E-409C-BE32-E72D297353CC}">
              <c16:uniqueId val="{00000000-31A3-46FD-B259-2C84DB85F60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294.27</c:v>
                </c:pt>
                <c:pt idx="4">
                  <c:v>294.08999999999997</c:v>
                </c:pt>
              </c:numCache>
            </c:numRef>
          </c:val>
          <c:smooth val="0"/>
          <c:extLst>
            <c:ext xmlns:c16="http://schemas.microsoft.com/office/drawing/2014/chart" uri="{C3380CC4-5D6E-409C-BE32-E72D297353CC}">
              <c16:uniqueId val="{00000001-31A3-46FD-B259-2C84DB85F60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32.14</c:v>
                </c:pt>
                <c:pt idx="4">
                  <c:v>34.35</c:v>
                </c:pt>
              </c:numCache>
            </c:numRef>
          </c:val>
          <c:extLst>
            <c:ext xmlns:c16="http://schemas.microsoft.com/office/drawing/2014/chart" uri="{C3380CC4-5D6E-409C-BE32-E72D297353CC}">
              <c16:uniqueId val="{00000000-09A6-4965-8D0B-54F68C9B320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60.59</c:v>
                </c:pt>
                <c:pt idx="4">
                  <c:v>60</c:v>
                </c:pt>
              </c:numCache>
            </c:numRef>
          </c:val>
          <c:smooth val="0"/>
          <c:extLst>
            <c:ext xmlns:c16="http://schemas.microsoft.com/office/drawing/2014/chart" uri="{C3380CC4-5D6E-409C-BE32-E72D297353CC}">
              <c16:uniqueId val="{00000001-09A6-4965-8D0B-54F68C9B320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303.24</c:v>
                </c:pt>
                <c:pt idx="4">
                  <c:v>278</c:v>
                </c:pt>
              </c:numCache>
            </c:numRef>
          </c:val>
          <c:extLst>
            <c:ext xmlns:c16="http://schemas.microsoft.com/office/drawing/2014/chart" uri="{C3380CC4-5D6E-409C-BE32-E72D297353CC}">
              <c16:uniqueId val="{00000000-40FA-405D-BCF7-5668757FF73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280.23</c:v>
                </c:pt>
                <c:pt idx="4">
                  <c:v>282.70999999999998</c:v>
                </c:pt>
              </c:numCache>
            </c:numRef>
          </c:val>
          <c:smooth val="0"/>
          <c:extLst>
            <c:ext xmlns:c16="http://schemas.microsoft.com/office/drawing/2014/chart" uri="{C3380CC4-5D6E-409C-BE32-E72D297353CC}">
              <c16:uniqueId val="{00000001-40FA-405D-BCF7-5668757FF73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5" zoomScaleNormal="100" workbookViewId="0">
      <selection activeCell="AR36" sqref="AR3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長崎県　雲仙市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6">
        <f>データ!S6</f>
        <v>42227</v>
      </c>
      <c r="AM8" s="46"/>
      <c r="AN8" s="46"/>
      <c r="AO8" s="46"/>
      <c r="AP8" s="46"/>
      <c r="AQ8" s="46"/>
      <c r="AR8" s="46"/>
      <c r="AS8" s="46"/>
      <c r="AT8" s="45">
        <f>データ!T6</f>
        <v>214.31</v>
      </c>
      <c r="AU8" s="45"/>
      <c r="AV8" s="45"/>
      <c r="AW8" s="45"/>
      <c r="AX8" s="45"/>
      <c r="AY8" s="45"/>
      <c r="AZ8" s="45"/>
      <c r="BA8" s="45"/>
      <c r="BB8" s="45">
        <f>データ!U6</f>
        <v>197.04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59.11</v>
      </c>
      <c r="J10" s="45"/>
      <c r="K10" s="45"/>
      <c r="L10" s="45"/>
      <c r="M10" s="45"/>
      <c r="N10" s="45"/>
      <c r="O10" s="45"/>
      <c r="P10" s="45">
        <f>データ!P6</f>
        <v>1.31</v>
      </c>
      <c r="Q10" s="45"/>
      <c r="R10" s="45"/>
      <c r="S10" s="45"/>
      <c r="T10" s="45"/>
      <c r="U10" s="45"/>
      <c r="V10" s="45"/>
      <c r="W10" s="45">
        <f>データ!Q6</f>
        <v>100</v>
      </c>
      <c r="X10" s="45"/>
      <c r="Y10" s="45"/>
      <c r="Z10" s="45"/>
      <c r="AA10" s="45"/>
      <c r="AB10" s="45"/>
      <c r="AC10" s="45"/>
      <c r="AD10" s="46">
        <f>データ!R6</f>
        <v>1980</v>
      </c>
      <c r="AE10" s="46"/>
      <c r="AF10" s="46"/>
      <c r="AG10" s="46"/>
      <c r="AH10" s="46"/>
      <c r="AI10" s="46"/>
      <c r="AJ10" s="46"/>
      <c r="AK10" s="2"/>
      <c r="AL10" s="46">
        <f>データ!V6</f>
        <v>551</v>
      </c>
      <c r="AM10" s="46"/>
      <c r="AN10" s="46"/>
      <c r="AO10" s="46"/>
      <c r="AP10" s="46"/>
      <c r="AQ10" s="46"/>
      <c r="AR10" s="46"/>
      <c r="AS10" s="46"/>
      <c r="AT10" s="45">
        <f>データ!W6</f>
        <v>0.3</v>
      </c>
      <c r="AU10" s="45"/>
      <c r="AV10" s="45"/>
      <c r="AW10" s="45"/>
      <c r="AX10" s="45"/>
      <c r="AY10" s="45"/>
      <c r="AZ10" s="45"/>
      <c r="BA10" s="45"/>
      <c r="BB10" s="45">
        <f>データ!X6</f>
        <v>1836.67</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【98.81】</v>
      </c>
      <c r="F85" s="12" t="str">
        <f>データ!AT6</f>
        <v>【102.81】</v>
      </c>
      <c r="G85" s="12" t="str">
        <f>データ!BE6</f>
        <v>【112.20】</v>
      </c>
      <c r="H85" s="12" t="str">
        <f>データ!BP6</f>
        <v>【310.14】</v>
      </c>
      <c r="I85" s="12" t="str">
        <f>データ!CA6</f>
        <v>【57.71】</v>
      </c>
      <c r="J85" s="12" t="str">
        <f>データ!CL6</f>
        <v>【286.17】</v>
      </c>
      <c r="K85" s="12" t="str">
        <f>データ!CW6</f>
        <v>【56.80】</v>
      </c>
      <c r="L85" s="12" t="str">
        <f>データ!DH6</f>
        <v>【83.38】</v>
      </c>
      <c r="M85" s="12" t="str">
        <f>データ!DS6</f>
        <v>【19.84】</v>
      </c>
      <c r="N85" s="12" t="str">
        <f>データ!ED6</f>
        <v>【-】</v>
      </c>
      <c r="O85" s="12" t="str">
        <f>データ!EO6</f>
        <v>【-】</v>
      </c>
    </row>
  </sheetData>
  <sheetProtection algorithmName="SHA-512" hashValue="fZvC18UNuU8fpp16NJrByIrUGyoNvezqaZHuoJjCpQJB6Ir9lnlmyFHuNSFGfu12HFFQ5VWj5gBnMM4vQ/QgEA==" saltValue="JA6ZoyXU9F7AyP7F5l5zw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422134</v>
      </c>
      <c r="D6" s="19">
        <f t="shared" si="3"/>
        <v>46</v>
      </c>
      <c r="E6" s="19">
        <f t="shared" si="3"/>
        <v>18</v>
      </c>
      <c r="F6" s="19">
        <f t="shared" si="3"/>
        <v>0</v>
      </c>
      <c r="G6" s="19">
        <f t="shared" si="3"/>
        <v>0</v>
      </c>
      <c r="H6" s="19" t="str">
        <f t="shared" si="3"/>
        <v>長崎県　雲仙市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59.11</v>
      </c>
      <c r="P6" s="20">
        <f t="shared" si="3"/>
        <v>1.31</v>
      </c>
      <c r="Q6" s="20">
        <f t="shared" si="3"/>
        <v>100</v>
      </c>
      <c r="R6" s="20">
        <f t="shared" si="3"/>
        <v>1980</v>
      </c>
      <c r="S6" s="20">
        <f t="shared" si="3"/>
        <v>42227</v>
      </c>
      <c r="T6" s="20">
        <f t="shared" si="3"/>
        <v>214.31</v>
      </c>
      <c r="U6" s="20">
        <f t="shared" si="3"/>
        <v>197.04</v>
      </c>
      <c r="V6" s="20">
        <f t="shared" si="3"/>
        <v>551</v>
      </c>
      <c r="W6" s="20">
        <f t="shared" si="3"/>
        <v>0.3</v>
      </c>
      <c r="X6" s="20">
        <f t="shared" si="3"/>
        <v>1836.67</v>
      </c>
      <c r="Y6" s="21" t="str">
        <f>IF(Y7="",NA(),Y7)</f>
        <v>-</v>
      </c>
      <c r="Z6" s="21" t="str">
        <f t="shared" ref="Z6:AH6" si="4">IF(Z7="",NA(),Z7)</f>
        <v>-</v>
      </c>
      <c r="AA6" s="21" t="str">
        <f t="shared" si="4"/>
        <v>-</v>
      </c>
      <c r="AB6" s="21">
        <f t="shared" si="4"/>
        <v>100.86</v>
      </c>
      <c r="AC6" s="21">
        <f t="shared" si="4"/>
        <v>107.65</v>
      </c>
      <c r="AD6" s="21" t="str">
        <f t="shared" si="4"/>
        <v>-</v>
      </c>
      <c r="AE6" s="21" t="str">
        <f t="shared" si="4"/>
        <v>-</v>
      </c>
      <c r="AF6" s="21" t="str">
        <f t="shared" si="4"/>
        <v>-</v>
      </c>
      <c r="AG6" s="21">
        <f t="shared" si="4"/>
        <v>99.03</v>
      </c>
      <c r="AH6" s="21">
        <f t="shared" si="4"/>
        <v>100.41</v>
      </c>
      <c r="AI6" s="20" t="str">
        <f>IF(AI7="","",IF(AI7="-","【-】","【"&amp;SUBSTITUTE(TEXT(AI7,"#,##0.00"),"-","△")&amp;"】"))</f>
        <v>【98.81】</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74.239999999999995</v>
      </c>
      <c r="AS6" s="21">
        <f t="shared" si="5"/>
        <v>83.92</v>
      </c>
      <c r="AT6" s="20" t="str">
        <f>IF(AT7="","",IF(AT7="-","【-】","【"&amp;SUBSTITUTE(TEXT(AT7,"#,##0.00"),"-","△")&amp;"】"))</f>
        <v>【102.81】</v>
      </c>
      <c r="AU6" s="21" t="str">
        <f>IF(AU7="",NA(),AU7)</f>
        <v>-</v>
      </c>
      <c r="AV6" s="21" t="str">
        <f t="shared" ref="AV6:BD6" si="6">IF(AV7="",NA(),AV7)</f>
        <v>-</v>
      </c>
      <c r="AW6" s="21" t="str">
        <f t="shared" si="6"/>
        <v>-</v>
      </c>
      <c r="AX6" s="21">
        <f t="shared" si="6"/>
        <v>34.07</v>
      </c>
      <c r="AY6" s="21">
        <f t="shared" si="6"/>
        <v>33.28</v>
      </c>
      <c r="AZ6" s="21" t="str">
        <f t="shared" si="6"/>
        <v>-</v>
      </c>
      <c r="BA6" s="21" t="str">
        <f t="shared" si="6"/>
        <v>-</v>
      </c>
      <c r="BB6" s="21" t="str">
        <f t="shared" si="6"/>
        <v>-</v>
      </c>
      <c r="BC6" s="21">
        <f t="shared" si="6"/>
        <v>100.47</v>
      </c>
      <c r="BD6" s="21">
        <f t="shared" si="6"/>
        <v>122.71</v>
      </c>
      <c r="BE6" s="20" t="str">
        <f>IF(BE7="","",IF(BE7="-","【-】","【"&amp;SUBSTITUTE(TEXT(BE7,"#,##0.00"),"-","△")&amp;"】"))</f>
        <v>【112.20】</v>
      </c>
      <c r="BF6" s="21" t="str">
        <f>IF(BF7="",NA(),BF7)</f>
        <v>-</v>
      </c>
      <c r="BG6" s="21" t="str">
        <f t="shared" ref="BG6:BO6" si="7">IF(BG7="",NA(),BG7)</f>
        <v>-</v>
      </c>
      <c r="BH6" s="21" t="str">
        <f t="shared" si="7"/>
        <v>-</v>
      </c>
      <c r="BI6" s="21">
        <f t="shared" si="7"/>
        <v>30.13</v>
      </c>
      <c r="BJ6" s="21">
        <f t="shared" si="7"/>
        <v>9.8800000000000008</v>
      </c>
      <c r="BK6" s="21" t="str">
        <f t="shared" si="7"/>
        <v>-</v>
      </c>
      <c r="BL6" s="21" t="str">
        <f t="shared" si="7"/>
        <v>-</v>
      </c>
      <c r="BM6" s="21" t="str">
        <f t="shared" si="7"/>
        <v>-</v>
      </c>
      <c r="BN6" s="21">
        <f t="shared" si="7"/>
        <v>294.27</v>
      </c>
      <c r="BO6" s="21">
        <f t="shared" si="7"/>
        <v>294.08999999999997</v>
      </c>
      <c r="BP6" s="20" t="str">
        <f>IF(BP7="","",IF(BP7="-","【-】","【"&amp;SUBSTITUTE(TEXT(BP7,"#,##0.00"),"-","△")&amp;"】"))</f>
        <v>【310.14】</v>
      </c>
      <c r="BQ6" s="21" t="str">
        <f>IF(BQ7="",NA(),BQ7)</f>
        <v>-</v>
      </c>
      <c r="BR6" s="21" t="str">
        <f t="shared" ref="BR6:BZ6" si="8">IF(BR7="",NA(),BR7)</f>
        <v>-</v>
      </c>
      <c r="BS6" s="21" t="str">
        <f t="shared" si="8"/>
        <v>-</v>
      </c>
      <c r="BT6" s="21">
        <f t="shared" si="8"/>
        <v>32.14</v>
      </c>
      <c r="BU6" s="21">
        <f t="shared" si="8"/>
        <v>34.35</v>
      </c>
      <c r="BV6" s="21" t="str">
        <f t="shared" si="8"/>
        <v>-</v>
      </c>
      <c r="BW6" s="21" t="str">
        <f t="shared" si="8"/>
        <v>-</v>
      </c>
      <c r="BX6" s="21" t="str">
        <f t="shared" si="8"/>
        <v>-</v>
      </c>
      <c r="BY6" s="21">
        <f t="shared" si="8"/>
        <v>60.59</v>
      </c>
      <c r="BZ6" s="21">
        <f t="shared" si="8"/>
        <v>60</v>
      </c>
      <c r="CA6" s="20" t="str">
        <f>IF(CA7="","",IF(CA7="-","【-】","【"&amp;SUBSTITUTE(TEXT(CA7,"#,##0.00"),"-","△")&amp;"】"))</f>
        <v>【57.71】</v>
      </c>
      <c r="CB6" s="21" t="str">
        <f>IF(CB7="",NA(),CB7)</f>
        <v>-</v>
      </c>
      <c r="CC6" s="21" t="str">
        <f t="shared" ref="CC6:CK6" si="9">IF(CC7="",NA(),CC7)</f>
        <v>-</v>
      </c>
      <c r="CD6" s="21" t="str">
        <f t="shared" si="9"/>
        <v>-</v>
      </c>
      <c r="CE6" s="21">
        <f t="shared" si="9"/>
        <v>303.24</v>
      </c>
      <c r="CF6" s="21">
        <f t="shared" si="9"/>
        <v>278</v>
      </c>
      <c r="CG6" s="21" t="str">
        <f t="shared" si="9"/>
        <v>-</v>
      </c>
      <c r="CH6" s="21" t="str">
        <f t="shared" si="9"/>
        <v>-</v>
      </c>
      <c r="CI6" s="21" t="str">
        <f t="shared" si="9"/>
        <v>-</v>
      </c>
      <c r="CJ6" s="21">
        <f t="shared" si="9"/>
        <v>280.23</v>
      </c>
      <c r="CK6" s="21">
        <f t="shared" si="9"/>
        <v>282.70999999999998</v>
      </c>
      <c r="CL6" s="20" t="str">
        <f>IF(CL7="","",IF(CL7="-","【-】","【"&amp;SUBSTITUTE(TEXT(CL7,"#,##0.00"),"-","△")&amp;"】"))</f>
        <v>【286.17】</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58.19</v>
      </c>
      <c r="CV6" s="21">
        <f t="shared" si="10"/>
        <v>56.52</v>
      </c>
      <c r="CW6" s="20" t="str">
        <f>IF(CW7="","",IF(CW7="-","【-】","【"&amp;SUBSTITUTE(TEXT(CW7,"#,##0.00"),"-","△")&amp;"】"))</f>
        <v>【56.80】</v>
      </c>
      <c r="CX6" s="21" t="str">
        <f>IF(CX7="",NA(),CX7)</f>
        <v>-</v>
      </c>
      <c r="CY6" s="21" t="str">
        <f t="shared" ref="CY6:DG6" si="11">IF(CY7="",NA(),CY7)</f>
        <v>-</v>
      </c>
      <c r="CZ6" s="21" t="str">
        <f t="shared" si="11"/>
        <v>-</v>
      </c>
      <c r="DA6" s="21">
        <f t="shared" si="11"/>
        <v>98.04</v>
      </c>
      <c r="DB6" s="21">
        <f t="shared" si="11"/>
        <v>98</v>
      </c>
      <c r="DC6" s="21" t="str">
        <f t="shared" si="11"/>
        <v>-</v>
      </c>
      <c r="DD6" s="21" t="str">
        <f t="shared" si="11"/>
        <v>-</v>
      </c>
      <c r="DE6" s="21" t="str">
        <f t="shared" si="11"/>
        <v>-</v>
      </c>
      <c r="DF6" s="21">
        <f t="shared" si="11"/>
        <v>87.8</v>
      </c>
      <c r="DG6" s="21">
        <f t="shared" si="11"/>
        <v>88.43</v>
      </c>
      <c r="DH6" s="20" t="str">
        <f>IF(DH7="","",IF(DH7="-","【-】","【"&amp;SUBSTITUTE(TEXT(DH7,"#,##0.00"),"-","△")&amp;"】"))</f>
        <v>【83.38】</v>
      </c>
      <c r="DI6" s="21" t="str">
        <f>IF(DI7="",NA(),DI7)</f>
        <v>-</v>
      </c>
      <c r="DJ6" s="21" t="str">
        <f t="shared" ref="DJ6:DR6" si="12">IF(DJ7="",NA(),DJ7)</f>
        <v>-</v>
      </c>
      <c r="DK6" s="21" t="str">
        <f t="shared" si="12"/>
        <v>-</v>
      </c>
      <c r="DL6" s="21">
        <f t="shared" si="12"/>
        <v>5.16</v>
      </c>
      <c r="DM6" s="21">
        <f t="shared" si="12"/>
        <v>10.33</v>
      </c>
      <c r="DN6" s="21" t="str">
        <f t="shared" si="12"/>
        <v>-</v>
      </c>
      <c r="DO6" s="21" t="str">
        <f t="shared" si="12"/>
        <v>-</v>
      </c>
      <c r="DP6" s="21" t="str">
        <f t="shared" si="12"/>
        <v>-</v>
      </c>
      <c r="DQ6" s="21">
        <f t="shared" si="12"/>
        <v>15.74</v>
      </c>
      <c r="DR6" s="21">
        <f t="shared" si="12"/>
        <v>21.02</v>
      </c>
      <c r="DS6" s="20" t="str">
        <f>IF(DS7="","",IF(DS7="-","【-】","【"&amp;SUBSTITUTE(TEXT(DS7,"#,##0.00"),"-","△")&amp;"】"))</f>
        <v>【19.84】</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2021</v>
      </c>
      <c r="C7" s="23">
        <v>422134</v>
      </c>
      <c r="D7" s="23">
        <v>46</v>
      </c>
      <c r="E7" s="23">
        <v>18</v>
      </c>
      <c r="F7" s="23">
        <v>0</v>
      </c>
      <c r="G7" s="23">
        <v>0</v>
      </c>
      <c r="H7" s="23" t="s">
        <v>96</v>
      </c>
      <c r="I7" s="23" t="s">
        <v>97</v>
      </c>
      <c r="J7" s="23" t="s">
        <v>98</v>
      </c>
      <c r="K7" s="23" t="s">
        <v>99</v>
      </c>
      <c r="L7" s="23" t="s">
        <v>100</v>
      </c>
      <c r="M7" s="23" t="s">
        <v>101</v>
      </c>
      <c r="N7" s="24" t="s">
        <v>102</v>
      </c>
      <c r="O7" s="24">
        <v>59.11</v>
      </c>
      <c r="P7" s="24">
        <v>1.31</v>
      </c>
      <c r="Q7" s="24">
        <v>100</v>
      </c>
      <c r="R7" s="24">
        <v>1980</v>
      </c>
      <c r="S7" s="24">
        <v>42227</v>
      </c>
      <c r="T7" s="24">
        <v>214.31</v>
      </c>
      <c r="U7" s="24">
        <v>197.04</v>
      </c>
      <c r="V7" s="24">
        <v>551</v>
      </c>
      <c r="W7" s="24">
        <v>0.3</v>
      </c>
      <c r="X7" s="24">
        <v>1836.67</v>
      </c>
      <c r="Y7" s="24" t="s">
        <v>102</v>
      </c>
      <c r="Z7" s="24" t="s">
        <v>102</v>
      </c>
      <c r="AA7" s="24" t="s">
        <v>102</v>
      </c>
      <c r="AB7" s="24">
        <v>100.86</v>
      </c>
      <c r="AC7" s="24">
        <v>107.65</v>
      </c>
      <c r="AD7" s="24" t="s">
        <v>102</v>
      </c>
      <c r="AE7" s="24" t="s">
        <v>102</v>
      </c>
      <c r="AF7" s="24" t="s">
        <v>102</v>
      </c>
      <c r="AG7" s="24">
        <v>99.03</v>
      </c>
      <c r="AH7" s="24">
        <v>100.41</v>
      </c>
      <c r="AI7" s="24">
        <v>98.81</v>
      </c>
      <c r="AJ7" s="24" t="s">
        <v>102</v>
      </c>
      <c r="AK7" s="24" t="s">
        <v>102</v>
      </c>
      <c r="AL7" s="24" t="s">
        <v>102</v>
      </c>
      <c r="AM7" s="24">
        <v>0</v>
      </c>
      <c r="AN7" s="24">
        <v>0</v>
      </c>
      <c r="AO7" s="24" t="s">
        <v>102</v>
      </c>
      <c r="AP7" s="24" t="s">
        <v>102</v>
      </c>
      <c r="AQ7" s="24" t="s">
        <v>102</v>
      </c>
      <c r="AR7" s="24">
        <v>74.239999999999995</v>
      </c>
      <c r="AS7" s="24">
        <v>83.92</v>
      </c>
      <c r="AT7" s="24">
        <v>102.81</v>
      </c>
      <c r="AU7" s="24" t="s">
        <v>102</v>
      </c>
      <c r="AV7" s="24" t="s">
        <v>102</v>
      </c>
      <c r="AW7" s="24" t="s">
        <v>102</v>
      </c>
      <c r="AX7" s="24">
        <v>34.07</v>
      </c>
      <c r="AY7" s="24">
        <v>33.28</v>
      </c>
      <c r="AZ7" s="24" t="s">
        <v>102</v>
      </c>
      <c r="BA7" s="24" t="s">
        <v>102</v>
      </c>
      <c r="BB7" s="24" t="s">
        <v>102</v>
      </c>
      <c r="BC7" s="24">
        <v>100.47</v>
      </c>
      <c r="BD7" s="24">
        <v>122.71</v>
      </c>
      <c r="BE7" s="24">
        <v>112.2</v>
      </c>
      <c r="BF7" s="24" t="s">
        <v>102</v>
      </c>
      <c r="BG7" s="24" t="s">
        <v>102</v>
      </c>
      <c r="BH7" s="24" t="s">
        <v>102</v>
      </c>
      <c r="BI7" s="24">
        <v>30.13</v>
      </c>
      <c r="BJ7" s="24">
        <v>9.8800000000000008</v>
      </c>
      <c r="BK7" s="24" t="s">
        <v>102</v>
      </c>
      <c r="BL7" s="24" t="s">
        <v>102</v>
      </c>
      <c r="BM7" s="24" t="s">
        <v>102</v>
      </c>
      <c r="BN7" s="24">
        <v>294.27</v>
      </c>
      <c r="BO7" s="24">
        <v>294.08999999999997</v>
      </c>
      <c r="BP7" s="24">
        <v>310.14</v>
      </c>
      <c r="BQ7" s="24" t="s">
        <v>102</v>
      </c>
      <c r="BR7" s="24" t="s">
        <v>102</v>
      </c>
      <c r="BS7" s="24" t="s">
        <v>102</v>
      </c>
      <c r="BT7" s="24">
        <v>32.14</v>
      </c>
      <c r="BU7" s="24">
        <v>34.35</v>
      </c>
      <c r="BV7" s="24" t="s">
        <v>102</v>
      </c>
      <c r="BW7" s="24" t="s">
        <v>102</v>
      </c>
      <c r="BX7" s="24" t="s">
        <v>102</v>
      </c>
      <c r="BY7" s="24">
        <v>60.59</v>
      </c>
      <c r="BZ7" s="24">
        <v>60</v>
      </c>
      <c r="CA7" s="24">
        <v>57.71</v>
      </c>
      <c r="CB7" s="24" t="s">
        <v>102</v>
      </c>
      <c r="CC7" s="24" t="s">
        <v>102</v>
      </c>
      <c r="CD7" s="24" t="s">
        <v>102</v>
      </c>
      <c r="CE7" s="24">
        <v>303.24</v>
      </c>
      <c r="CF7" s="24">
        <v>278</v>
      </c>
      <c r="CG7" s="24" t="s">
        <v>102</v>
      </c>
      <c r="CH7" s="24" t="s">
        <v>102</v>
      </c>
      <c r="CI7" s="24" t="s">
        <v>102</v>
      </c>
      <c r="CJ7" s="24">
        <v>280.23</v>
      </c>
      <c r="CK7" s="24">
        <v>282.70999999999998</v>
      </c>
      <c r="CL7" s="24">
        <v>286.17</v>
      </c>
      <c r="CM7" s="24" t="s">
        <v>102</v>
      </c>
      <c r="CN7" s="24" t="s">
        <v>102</v>
      </c>
      <c r="CO7" s="24" t="s">
        <v>102</v>
      </c>
      <c r="CP7" s="24" t="s">
        <v>102</v>
      </c>
      <c r="CQ7" s="24" t="s">
        <v>102</v>
      </c>
      <c r="CR7" s="24" t="s">
        <v>102</v>
      </c>
      <c r="CS7" s="24" t="s">
        <v>102</v>
      </c>
      <c r="CT7" s="24" t="s">
        <v>102</v>
      </c>
      <c r="CU7" s="24">
        <v>58.19</v>
      </c>
      <c r="CV7" s="24">
        <v>56.52</v>
      </c>
      <c r="CW7" s="24">
        <v>56.8</v>
      </c>
      <c r="CX7" s="24" t="s">
        <v>102</v>
      </c>
      <c r="CY7" s="24" t="s">
        <v>102</v>
      </c>
      <c r="CZ7" s="24" t="s">
        <v>102</v>
      </c>
      <c r="DA7" s="24">
        <v>98.04</v>
      </c>
      <c r="DB7" s="24">
        <v>98</v>
      </c>
      <c r="DC7" s="24" t="s">
        <v>102</v>
      </c>
      <c r="DD7" s="24" t="s">
        <v>102</v>
      </c>
      <c r="DE7" s="24" t="s">
        <v>102</v>
      </c>
      <c r="DF7" s="24">
        <v>87.8</v>
      </c>
      <c r="DG7" s="24">
        <v>88.43</v>
      </c>
      <c r="DH7" s="24">
        <v>83.38</v>
      </c>
      <c r="DI7" s="24" t="s">
        <v>102</v>
      </c>
      <c r="DJ7" s="24" t="s">
        <v>102</v>
      </c>
      <c r="DK7" s="24" t="s">
        <v>102</v>
      </c>
      <c r="DL7" s="24">
        <v>5.16</v>
      </c>
      <c r="DM7" s="24">
        <v>10.33</v>
      </c>
      <c r="DN7" s="24" t="s">
        <v>102</v>
      </c>
      <c r="DO7" s="24" t="s">
        <v>102</v>
      </c>
      <c r="DP7" s="24" t="s">
        <v>102</v>
      </c>
      <c r="DQ7" s="24">
        <v>15.74</v>
      </c>
      <c r="DR7" s="24">
        <v>21.02</v>
      </c>
      <c r="DS7" s="24">
        <v>19.84</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青山　大樹</cp:lastModifiedBy>
  <cp:lastPrinted>2023-01-19T04:01:53Z</cp:lastPrinted>
  <dcterms:created xsi:type="dcterms:W3CDTF">2022-12-01T01:42:01Z</dcterms:created>
  <dcterms:modified xsi:type="dcterms:W3CDTF">2023-01-20T01:28:58Z</dcterms:modified>
  <cp:category/>
</cp:coreProperties>
</file>