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水道総務課\★★NEW　総務班（下水道）★★\61　経営戦略・分析\011 経営比較分析表\R04年度\（R05・1・10）受理\メール２／２\01_経営比較分析表（市町別）\13 南島原市\08_下水道\"/>
    </mc:Choice>
  </mc:AlternateContent>
  <workbookProtection workbookAlgorithmName="SHA-512" workbookHashValue="+WvMr4dCZxAklFv5eKR01Qki7stO9iEtqVOaeADnWOp9oqYdZEFjduTRTHmoVTi47i+j7CKJ0PA2CELIjX77Zw==" workbookSaltValue="CMmdz0W9wzUuRuhZLYlOJ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<sst xmlns="http://schemas.openxmlformats.org/spreadsheetml/2006/main" count="297" uniqueCount="118">
  <si>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</si>
  <si>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</si>
  <si>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</si>
  <si>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</si>
  <si>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</si>
  <si>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</si>
  <si>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</si>
  <si>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</si>
  <si>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</si>
  <si>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</si>
  <si>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</si>
  <si>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</si>
  <si>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</si>
  <si>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</si>
  <si>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</si>
  <si>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</si>
  <si>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</si>
  <si>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</si>
  <si>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</si>
  <si>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</si>
  <si>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</si>
  <si>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</si>
  <si>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</si>
  <si>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</si>
  <si>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</si>
  <si>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</si>
  <si>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</si>
  <si>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</si>
  <si>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</si>
  <si>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</si>
  <si>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</si>
  <si>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</si>
  <si>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</si>
  <si>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</si>
  <si>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</si>
  <si>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</si>
  <si>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</si>
  <si>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</si>
  <si>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</si>
  <si>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</si>
  <si>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</si>
  <si>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</si>
  <si>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</si>
  <si>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</si>
  <si>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</si>
  <si>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</si>
  <si>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</si>
  <si>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</si>
  <si>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</si>
  <si>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</si>
  <si>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</si>
  <si>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</si>
  <si>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</si>
  <si>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</si>
  <si>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</si>
  <si>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</si>
  <si>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</si>
  <si>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</si>
  <si>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</si>
  <si>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</si>
  <si>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</si>
  <si>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</si>
  <si>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</si>
  <si>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</si>
  <si>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</si>
  <si>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</si>
  <si>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</si>
  <si>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</si>
  <si>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</si>
  <si>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</si>
  <si>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</si>
  <si>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</si>
  <si>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</si>
  <si>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</si>
  <si>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</si>
  <si>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</si>
  <si>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</si>
  <si>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</si>
  <si>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</si>
  <si>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</si>
  <si>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</si>
  <si>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</si>
  <si>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</si>
  <si>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</si>
  <si>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</si>
  <si>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</si>
  <si>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</si>
  <si>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</si>
  <si>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</si>
  <si>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</si>
  <si>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</si>
  <si>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</si>
  <si>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</si>
  <si>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</si>
  <si>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</si>
  <si>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</si>
  <si>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</si>
  <si>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</si>
  <si>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</si>
  <si>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</si>
  <si>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</si>
  <si>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</si>
  <si>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</si>
  <si>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</si>
  <si>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</si>
  <si>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</si>
  <si>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</si>
  <si>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</si>
  <si>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</si>
  <si>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</si>
  <si>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</si>
  <si>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</si>
  <si>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</si>
  <si>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</si>
  <si>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</si>
  <si>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【経常収支比率】100％を上回っているが、収益の大半を一般会計からの繰入金に依存している状況である。
【累積欠損金比率】累積欠損金が無いため0％となっている。
【流動比率】類似団体の平均を大きく下回っているため、短期的な事業運転に必要な資金が充分に確保できていない状況である。維持管理費等の費用削減に努め、下水道使用料の値上げについて検討する必要がある。
【企業債残高対事業規模比率】類似団体と比較しても優位である。
【経費回収率】100％を大きく下回っており、類似団体の平均よりも低い水準となっている。収支のバランスをとる必要がある。
【汚水処理原価】類似団体の平均を大幅に上回っている。経営の効率化に努める必要がある。
【施設利用率】及び【水洗化率】少子高齢化及び人口減少の影響から減少傾向になるものと見込まれるが、水質保全や収入増加の観点から、今後も水洗化の促進に取り組む必要がある。</t>
    <rPh sb="94" eb="95">
      <t>オオ</t>
    </rPh>
    <rPh sb="97" eb="99">
      <t>シタマワ</t>
    </rPh>
    <rPh sb="106" eb="109">
      <t>タンキテキ</t>
    </rPh>
    <rPh sb="110" eb="114">
      <t>ジギョウウンテン</t>
    </rPh>
    <rPh sb="115" eb="117">
      <t>ヒツヨウ</t>
    </rPh>
    <rPh sb="118" eb="120">
      <t>シキン</t>
    </rPh>
    <rPh sb="121" eb="123">
      <t>ジュウブン</t>
    </rPh>
    <rPh sb="124" eb="126">
      <t>カクホ</t>
    </rPh>
    <rPh sb="132" eb="134">
      <t>ジョウキョウ</t>
    </rPh>
    <rPh sb="295" eb="297">
      <t>ケイエイ</t>
    </rPh>
    <rPh sb="298" eb="301">
      <t>コウリツカ</t>
    </rPh>
    <rPh sb="302" eb="303">
      <t>ツト</t>
    </rPh>
    <phoneticPr fontId="4"/>
  </si>
  <si>
    <t>　Ｈ18年度に供用開始し、供用開始後15年が経過しており、処理場や管渠等の耐用年数は経過していないが、電気設備等については、耐用年数を迎える時期となっている。
　今後、すべての下水道施設を対象とした、ストックマネジメント計画を策定し、適切な維持管理及び計画的な改修を図っていく。</t>
    <phoneticPr fontId="4"/>
  </si>
  <si>
    <t>　面整備をH30年度に終え、今後は下水道施設の維持管理、更新を検討する段階となっていく。
　ストックマネジメント計画を策定し、施設の計画的な修繕、効率的な改築等を今後検討していく予定としている。
　また、本市が抱えている高齢化率の増加、人口減少等により、料金収入の減少が見込まれており、経営状況も厳しさを増すことが予想される。今後も継続した下水道サービスの提供を安定的に行うため、今後の改築（更新・長寿命化）費用増大を見据えて中長期的な視野で事業運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</si>
</sst>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625-4F34-A1BE-F4F8D8283A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0.1</c:v>
                </c:pt>
              </c:numCache>
            </c:numRef>
          </c:val>
          <c:smooth val="0"/>
          <c:extLst>
            <c:ext xmlns:c16="http://schemas.microsoft.com/office/drawing/2014/chart" uri="{C3380CC4-5D6E-409C-BE32-E72D297353CC}">
              <c16:uniqueId val="{00000001-E625-4F34-A1BE-F4F8D8283A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30.71</c:v>
                </c:pt>
                <c:pt idx="4">
                  <c:v>32.14</c:v>
                </c:pt>
              </c:numCache>
            </c:numRef>
          </c:val>
          <c:extLst>
            <c:ext xmlns:c16="http://schemas.microsoft.com/office/drawing/2014/chart" uri="{C3380CC4-5D6E-409C-BE32-E72D297353CC}">
              <c16:uniqueId val="{00000000-1450-40B8-AF5E-86C5638F4CD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36.71</c:v>
                </c:pt>
                <c:pt idx="4">
                  <c:v>42.28</c:v>
                </c:pt>
              </c:numCache>
            </c:numRef>
          </c:val>
          <c:smooth val="0"/>
          <c:extLst>
            <c:ext xmlns:c16="http://schemas.microsoft.com/office/drawing/2014/chart" uri="{C3380CC4-5D6E-409C-BE32-E72D297353CC}">
              <c16:uniqueId val="{00000001-1450-40B8-AF5E-86C5638F4CD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55.08</c:v>
                </c:pt>
                <c:pt idx="4">
                  <c:v>53.86</c:v>
                </c:pt>
              </c:numCache>
            </c:numRef>
          </c:val>
          <c:extLst>
            <c:ext xmlns:c16="http://schemas.microsoft.com/office/drawing/2014/chart" uri="{C3380CC4-5D6E-409C-BE32-E72D297353CC}">
              <c16:uniqueId val="{00000000-6FF9-4C6F-83F8-991CB2A96B4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70.05</c:v>
                </c:pt>
                <c:pt idx="4">
                  <c:v>84.34</c:v>
                </c:pt>
              </c:numCache>
            </c:numRef>
          </c:val>
          <c:smooth val="0"/>
          <c:extLst>
            <c:ext xmlns:c16="http://schemas.microsoft.com/office/drawing/2014/chart" uri="{C3380CC4-5D6E-409C-BE32-E72D297353CC}">
              <c16:uniqueId val="{00000001-6FF9-4C6F-83F8-991CB2A96B4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142.08000000000001</c:v>
                </c:pt>
                <c:pt idx="4">
                  <c:v>101.9</c:v>
                </c:pt>
              </c:numCache>
            </c:numRef>
          </c:val>
          <c:extLst>
            <c:ext xmlns:c16="http://schemas.microsoft.com/office/drawing/2014/chart" uri="{C3380CC4-5D6E-409C-BE32-E72D297353CC}">
              <c16:uniqueId val="{00000000-39E0-4312-BE62-C8884C5329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100.3</c:v>
                </c:pt>
                <c:pt idx="4">
                  <c:v>106.09</c:v>
                </c:pt>
              </c:numCache>
            </c:numRef>
          </c:val>
          <c:smooth val="0"/>
          <c:extLst>
            <c:ext xmlns:c16="http://schemas.microsoft.com/office/drawing/2014/chart" uri="{C3380CC4-5D6E-409C-BE32-E72D297353CC}">
              <c16:uniqueId val="{00000001-39E0-4312-BE62-C8884C5329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4.6100000000000003</c:v>
                </c:pt>
                <c:pt idx="4">
                  <c:v>9.2100000000000009</c:v>
                </c:pt>
              </c:numCache>
            </c:numRef>
          </c:val>
          <c:extLst>
            <c:ext xmlns:c16="http://schemas.microsoft.com/office/drawing/2014/chart" uri="{C3380CC4-5D6E-409C-BE32-E72D297353CC}">
              <c16:uniqueId val="{00000000-B3FA-4221-9DF4-829D1D60CC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15.82</c:v>
                </c:pt>
                <c:pt idx="4">
                  <c:v>22.79</c:v>
                </c:pt>
              </c:numCache>
            </c:numRef>
          </c:val>
          <c:smooth val="0"/>
          <c:extLst>
            <c:ext xmlns:c16="http://schemas.microsoft.com/office/drawing/2014/chart" uri="{C3380CC4-5D6E-409C-BE32-E72D297353CC}">
              <c16:uniqueId val="{00000001-B3FA-4221-9DF4-829D1D60CC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9FE-4F56-9768-505F0F7F44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0.01</c:v>
                </c:pt>
              </c:numCache>
            </c:numRef>
          </c:val>
          <c:smooth val="0"/>
          <c:extLst>
            <c:ext xmlns:c16="http://schemas.microsoft.com/office/drawing/2014/chart" uri="{C3380CC4-5D6E-409C-BE32-E72D297353CC}">
              <c16:uniqueId val="{00000001-59FE-4F56-9768-505F0F7F44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58F-4958-B0D3-3253DE31088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254.91</c:v>
                </c:pt>
                <c:pt idx="4">
                  <c:v>69.42</c:v>
                </c:pt>
              </c:numCache>
            </c:numRef>
          </c:val>
          <c:smooth val="0"/>
          <c:extLst>
            <c:ext xmlns:c16="http://schemas.microsoft.com/office/drawing/2014/chart" uri="{C3380CC4-5D6E-409C-BE32-E72D297353CC}">
              <c16:uniqueId val="{00000001-458F-4958-B0D3-3253DE31088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53.63</c:v>
                </c:pt>
                <c:pt idx="4">
                  <c:v>13.5</c:v>
                </c:pt>
              </c:numCache>
            </c:numRef>
          </c:val>
          <c:extLst>
            <c:ext xmlns:c16="http://schemas.microsoft.com/office/drawing/2014/chart" uri="{C3380CC4-5D6E-409C-BE32-E72D297353CC}">
              <c16:uniqueId val="{00000000-D161-442E-A556-08EE1DBECE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64.17</c:v>
                </c:pt>
                <c:pt idx="4">
                  <c:v>43.07</c:v>
                </c:pt>
              </c:numCache>
            </c:numRef>
          </c:val>
          <c:smooth val="0"/>
          <c:extLst>
            <c:ext xmlns:c16="http://schemas.microsoft.com/office/drawing/2014/chart" uri="{C3380CC4-5D6E-409C-BE32-E72D297353CC}">
              <c16:uniqueId val="{00000001-D161-442E-A556-08EE1DBECE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D1F-4CC5-A078-5C41A3D4D65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1209.45</c:v>
                </c:pt>
                <c:pt idx="4">
                  <c:v>1163.75</c:v>
                </c:pt>
              </c:numCache>
            </c:numRef>
          </c:val>
          <c:smooth val="0"/>
          <c:extLst>
            <c:ext xmlns:c16="http://schemas.microsoft.com/office/drawing/2014/chart" uri="{C3380CC4-5D6E-409C-BE32-E72D297353CC}">
              <c16:uniqueId val="{00000001-CD1F-4CC5-A078-5C41A3D4D65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30.12</c:v>
                </c:pt>
                <c:pt idx="4">
                  <c:v>33.479999999999997</c:v>
                </c:pt>
              </c:numCache>
            </c:numRef>
          </c:val>
          <c:extLst>
            <c:ext xmlns:c16="http://schemas.microsoft.com/office/drawing/2014/chart" uri="{C3380CC4-5D6E-409C-BE32-E72D297353CC}">
              <c16:uniqueId val="{00000000-2EDA-420F-97A2-17B545696B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55.93</c:v>
                </c:pt>
                <c:pt idx="4">
                  <c:v>72.599999999999994</c:v>
                </c:pt>
              </c:numCache>
            </c:numRef>
          </c:val>
          <c:smooth val="0"/>
          <c:extLst>
            <c:ext xmlns:c16="http://schemas.microsoft.com/office/drawing/2014/chart" uri="{C3380CC4-5D6E-409C-BE32-E72D297353CC}">
              <c16:uniqueId val="{00000001-2EDA-420F-97A2-17B545696B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450.14</c:v>
                </c:pt>
                <c:pt idx="4">
                  <c:v>399.33</c:v>
                </c:pt>
              </c:numCache>
            </c:numRef>
          </c:val>
          <c:extLst>
            <c:ext xmlns:c16="http://schemas.microsoft.com/office/drawing/2014/chart" uri="{C3380CC4-5D6E-409C-BE32-E72D297353CC}">
              <c16:uniqueId val="{00000000-4CCD-4909-A440-50DEB9B96E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289.60000000000002</c:v>
                </c:pt>
                <c:pt idx="4">
                  <c:v>228.64</c:v>
                </c:pt>
              </c:numCache>
            </c:numRef>
          </c:val>
          <c:smooth val="0"/>
          <c:extLst>
            <c:ext xmlns:c16="http://schemas.microsoft.com/office/drawing/2014/chart" uri="{C3380CC4-5D6E-409C-BE32-E72D297353CC}">
              <c16:uniqueId val="{00000001-4CCD-4909-A440-50DEB9B96E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3"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長崎県　南島原市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43449</v>
      </c>
      <c r="AM8" s="55"/>
      <c r="AN8" s="55"/>
      <c r="AO8" s="55"/>
      <c r="AP8" s="55"/>
      <c r="AQ8" s="55"/>
      <c r="AR8" s="55"/>
      <c r="AS8" s="55"/>
      <c r="AT8" s="54">
        <f>データ!T6</f>
        <v>170.13</v>
      </c>
      <c r="AU8" s="54"/>
      <c r="AV8" s="54"/>
      <c r="AW8" s="54"/>
      <c r="AX8" s="54"/>
      <c r="AY8" s="54"/>
      <c r="AZ8" s="54"/>
      <c r="BA8" s="54"/>
      <c r="BB8" s="54">
        <f>データ!U6</f>
        <v>255.39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69.55</v>
      </c>
      <c r="J10" s="54"/>
      <c r="K10" s="54"/>
      <c r="L10" s="54"/>
      <c r="M10" s="54"/>
      <c r="N10" s="54"/>
      <c r="O10" s="54"/>
      <c r="P10" s="54">
        <f>データ!P6</f>
        <v>2.85</v>
      </c>
      <c r="Q10" s="54"/>
      <c r="R10" s="54"/>
      <c r="S10" s="54"/>
      <c r="T10" s="54"/>
      <c r="U10" s="54"/>
      <c r="V10" s="54"/>
      <c r="W10" s="54">
        <f>データ!Q6</f>
        <v>81.05</v>
      </c>
      <c r="X10" s="54"/>
      <c r="Y10" s="54"/>
      <c r="Z10" s="54"/>
      <c r="AA10" s="54"/>
      <c r="AB10" s="54"/>
      <c r="AC10" s="54"/>
      <c r="AD10" s="55">
        <f>データ!R6</f>
        <v>2750</v>
      </c>
      <c r="AE10" s="55"/>
      <c r="AF10" s="55"/>
      <c r="AG10" s="55"/>
      <c r="AH10" s="55"/>
      <c r="AI10" s="55"/>
      <c r="AJ10" s="55"/>
      <c r="AK10" s="2"/>
      <c r="AL10" s="55">
        <f>データ!V6</f>
        <v>1229</v>
      </c>
      <c r="AM10" s="55"/>
      <c r="AN10" s="55"/>
      <c r="AO10" s="55"/>
      <c r="AP10" s="55"/>
      <c r="AQ10" s="55"/>
      <c r="AR10" s="55"/>
      <c r="AS10" s="55"/>
      <c r="AT10" s="54">
        <f>データ!W6</f>
        <v>0.43</v>
      </c>
      <c r="AU10" s="54"/>
      <c r="AV10" s="54"/>
      <c r="AW10" s="54"/>
      <c r="AX10" s="54"/>
      <c r="AY10" s="54"/>
      <c r="AZ10" s="54"/>
      <c r="BA10" s="54"/>
      <c r="BB10" s="54">
        <f>データ!X6</f>
        <v>2858.14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Fq8ILm+UtvMmDuUnEwHJIIrqlhQwwa+rdpU+N8CYI4Jkbjue/cJsC//YTXPh+Zf3IsEQTO8o8tWJHv3C5cKCYA==" saltValue="Rpp9BvOd45KTndaHfRGW8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422142</v>
      </c>
      <c r="D6" s="19">
        <f t="shared" si="3"/>
        <v>46</v>
      </c>
      <c r="E6" s="19">
        <f t="shared" si="3"/>
        <v>17</v>
      </c>
      <c r="F6" s="19">
        <f t="shared" si="3"/>
        <v>4</v>
      </c>
      <c r="G6" s="19">
        <f t="shared" si="3"/>
        <v>0</v>
      </c>
      <c r="H6" s="19" t="str">
        <f t="shared" si="3"/>
        <v>長崎県　南島原市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69.55</v>
      </c>
      <c r="P6" s="20">
        <f t="shared" si="3"/>
        <v>2.85</v>
      </c>
      <c r="Q6" s="20">
        <f t="shared" si="3"/>
        <v>81.05</v>
      </c>
      <c r="R6" s="20">
        <f t="shared" si="3"/>
        <v>2750</v>
      </c>
      <c r="S6" s="20">
        <f t="shared" si="3"/>
        <v>43449</v>
      </c>
      <c r="T6" s="20">
        <f t="shared" si="3"/>
        <v>170.13</v>
      </c>
      <c r="U6" s="20">
        <f t="shared" si="3"/>
        <v>255.39</v>
      </c>
      <c r="V6" s="20">
        <f t="shared" si="3"/>
        <v>1229</v>
      </c>
      <c r="W6" s="20">
        <f t="shared" si="3"/>
        <v>0.43</v>
      </c>
      <c r="X6" s="20">
        <f t="shared" si="3"/>
        <v>2858.14</v>
      </c>
      <c r="Y6" s="21" t="str">
        <f>IF(Y7="",NA(),Y7)</f>
        <v>-</v>
      </c>
      <c r="Z6" s="21" t="str">
        <f t="shared" ref="Z6:AH6" si="4">IF(Z7="",NA(),Z7)</f>
        <v>-</v>
      </c>
      <c r="AA6" s="21" t="str">
        <f t="shared" si="4"/>
        <v>-</v>
      </c>
      <c r="AB6" s="21">
        <f t="shared" si="4"/>
        <v>142.08000000000001</v>
      </c>
      <c r="AC6" s="21">
        <f t="shared" si="4"/>
        <v>101.9</v>
      </c>
      <c r="AD6" s="21" t="str">
        <f t="shared" si="4"/>
        <v>-</v>
      </c>
      <c r="AE6" s="21" t="str">
        <f t="shared" si="4"/>
        <v>-</v>
      </c>
      <c r="AF6" s="21" t="str">
        <f t="shared" si="4"/>
        <v>-</v>
      </c>
      <c r="AG6" s="21">
        <f t="shared" si="4"/>
        <v>100.3</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254.91</v>
      </c>
      <c r="AS6" s="21">
        <f t="shared" si="5"/>
        <v>69.42</v>
      </c>
      <c r="AT6" s="20" t="str">
        <f>IF(AT7="","",IF(AT7="-","【-】","【"&amp;SUBSTITUTE(TEXT(AT7,"#,##0.00"),"-","△")&amp;"】"))</f>
        <v>【63.89】</v>
      </c>
      <c r="AU6" s="21" t="str">
        <f>IF(AU7="",NA(),AU7)</f>
        <v>-</v>
      </c>
      <c r="AV6" s="21" t="str">
        <f t="shared" ref="AV6:BD6" si="6">IF(AV7="",NA(),AV7)</f>
        <v>-</v>
      </c>
      <c r="AW6" s="21" t="str">
        <f t="shared" si="6"/>
        <v>-</v>
      </c>
      <c r="AX6" s="21">
        <f t="shared" si="6"/>
        <v>53.63</v>
      </c>
      <c r="AY6" s="21">
        <f t="shared" si="6"/>
        <v>13.5</v>
      </c>
      <c r="AZ6" s="21" t="str">
        <f t="shared" si="6"/>
        <v>-</v>
      </c>
      <c r="BA6" s="21" t="str">
        <f t="shared" si="6"/>
        <v>-</v>
      </c>
      <c r="BB6" s="21" t="str">
        <f t="shared" si="6"/>
        <v>-</v>
      </c>
      <c r="BC6" s="21">
        <f t="shared" si="6"/>
        <v>64.17</v>
      </c>
      <c r="BD6" s="21">
        <f t="shared" si="6"/>
        <v>43.07</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1209.45</v>
      </c>
      <c r="BO6" s="21">
        <f t="shared" si="7"/>
        <v>1163.75</v>
      </c>
      <c r="BP6" s="20" t="str">
        <f>IF(BP7="","",IF(BP7="-","【-】","【"&amp;SUBSTITUTE(TEXT(BP7,"#,##0.00"),"-","△")&amp;"】"))</f>
        <v>【1,201.79】</v>
      </c>
      <c r="BQ6" s="21" t="str">
        <f>IF(BQ7="",NA(),BQ7)</f>
        <v>-</v>
      </c>
      <c r="BR6" s="21" t="str">
        <f t="shared" ref="BR6:BZ6" si="8">IF(BR7="",NA(),BR7)</f>
        <v>-</v>
      </c>
      <c r="BS6" s="21" t="str">
        <f t="shared" si="8"/>
        <v>-</v>
      </c>
      <c r="BT6" s="21">
        <f t="shared" si="8"/>
        <v>30.12</v>
      </c>
      <c r="BU6" s="21">
        <f t="shared" si="8"/>
        <v>33.479999999999997</v>
      </c>
      <c r="BV6" s="21" t="str">
        <f t="shared" si="8"/>
        <v>-</v>
      </c>
      <c r="BW6" s="21" t="str">
        <f t="shared" si="8"/>
        <v>-</v>
      </c>
      <c r="BX6" s="21" t="str">
        <f t="shared" si="8"/>
        <v>-</v>
      </c>
      <c r="BY6" s="21">
        <f t="shared" si="8"/>
        <v>55.93</v>
      </c>
      <c r="BZ6" s="21">
        <f t="shared" si="8"/>
        <v>72.599999999999994</v>
      </c>
      <c r="CA6" s="20" t="str">
        <f>IF(CA7="","",IF(CA7="-","【-】","【"&amp;SUBSTITUTE(TEXT(CA7,"#,##0.00"),"-","△")&amp;"】"))</f>
        <v>【75.31】</v>
      </c>
      <c r="CB6" s="21" t="str">
        <f>IF(CB7="",NA(),CB7)</f>
        <v>-</v>
      </c>
      <c r="CC6" s="21" t="str">
        <f t="shared" ref="CC6:CK6" si="9">IF(CC7="",NA(),CC7)</f>
        <v>-</v>
      </c>
      <c r="CD6" s="21" t="str">
        <f t="shared" si="9"/>
        <v>-</v>
      </c>
      <c r="CE6" s="21">
        <f t="shared" si="9"/>
        <v>450.14</v>
      </c>
      <c r="CF6" s="21">
        <f t="shared" si="9"/>
        <v>399.33</v>
      </c>
      <c r="CG6" s="21" t="str">
        <f t="shared" si="9"/>
        <v>-</v>
      </c>
      <c r="CH6" s="21" t="str">
        <f t="shared" si="9"/>
        <v>-</v>
      </c>
      <c r="CI6" s="21" t="str">
        <f t="shared" si="9"/>
        <v>-</v>
      </c>
      <c r="CJ6" s="21">
        <f t="shared" si="9"/>
        <v>289.60000000000002</v>
      </c>
      <c r="CK6" s="21">
        <f t="shared" si="9"/>
        <v>228.64</v>
      </c>
      <c r="CL6" s="20" t="str">
        <f>IF(CL7="","",IF(CL7="-","【-】","【"&amp;SUBSTITUTE(TEXT(CL7,"#,##0.00"),"-","△")&amp;"】"))</f>
        <v>【216.39】</v>
      </c>
      <c r="CM6" s="21" t="str">
        <f>IF(CM7="",NA(),CM7)</f>
        <v>-</v>
      </c>
      <c r="CN6" s="21" t="str">
        <f t="shared" ref="CN6:CV6" si="10">IF(CN7="",NA(),CN7)</f>
        <v>-</v>
      </c>
      <c r="CO6" s="21" t="str">
        <f t="shared" si="10"/>
        <v>-</v>
      </c>
      <c r="CP6" s="21">
        <f t="shared" si="10"/>
        <v>30.71</v>
      </c>
      <c r="CQ6" s="21">
        <f t="shared" si="10"/>
        <v>32.14</v>
      </c>
      <c r="CR6" s="21" t="str">
        <f t="shared" si="10"/>
        <v>-</v>
      </c>
      <c r="CS6" s="21" t="str">
        <f t="shared" si="10"/>
        <v>-</v>
      </c>
      <c r="CT6" s="21" t="str">
        <f t="shared" si="10"/>
        <v>-</v>
      </c>
      <c r="CU6" s="21">
        <f t="shared" si="10"/>
        <v>36.71</v>
      </c>
      <c r="CV6" s="21">
        <f t="shared" si="10"/>
        <v>42.28</v>
      </c>
      <c r="CW6" s="20" t="str">
        <f>IF(CW7="","",IF(CW7="-","【-】","【"&amp;SUBSTITUTE(TEXT(CW7,"#,##0.00"),"-","△")&amp;"】"))</f>
        <v>【42.57】</v>
      </c>
      <c r="CX6" s="21" t="str">
        <f>IF(CX7="",NA(),CX7)</f>
        <v>-</v>
      </c>
      <c r="CY6" s="21" t="str">
        <f t="shared" ref="CY6:DG6" si="11">IF(CY7="",NA(),CY7)</f>
        <v>-</v>
      </c>
      <c r="CZ6" s="21" t="str">
        <f t="shared" si="11"/>
        <v>-</v>
      </c>
      <c r="DA6" s="21">
        <f t="shared" si="11"/>
        <v>55.08</v>
      </c>
      <c r="DB6" s="21">
        <f t="shared" si="11"/>
        <v>53.86</v>
      </c>
      <c r="DC6" s="21" t="str">
        <f t="shared" si="11"/>
        <v>-</v>
      </c>
      <c r="DD6" s="21" t="str">
        <f t="shared" si="11"/>
        <v>-</v>
      </c>
      <c r="DE6" s="21" t="str">
        <f t="shared" si="11"/>
        <v>-</v>
      </c>
      <c r="DF6" s="21">
        <f t="shared" si="11"/>
        <v>70.05</v>
      </c>
      <c r="DG6" s="21">
        <f t="shared" si="11"/>
        <v>84.34</v>
      </c>
      <c r="DH6" s="20" t="str">
        <f>IF(DH7="","",IF(DH7="-","【-】","【"&amp;SUBSTITUTE(TEXT(DH7,"#,##0.00"),"-","△")&amp;"】"))</f>
        <v>【85.24】</v>
      </c>
      <c r="DI6" s="21" t="str">
        <f>IF(DI7="",NA(),DI7)</f>
        <v>-</v>
      </c>
      <c r="DJ6" s="21" t="str">
        <f t="shared" ref="DJ6:DR6" si="12">IF(DJ7="",NA(),DJ7)</f>
        <v>-</v>
      </c>
      <c r="DK6" s="21" t="str">
        <f t="shared" si="12"/>
        <v>-</v>
      </c>
      <c r="DL6" s="21">
        <f t="shared" si="12"/>
        <v>4.6100000000000003</v>
      </c>
      <c r="DM6" s="21">
        <f t="shared" si="12"/>
        <v>9.2100000000000009</v>
      </c>
      <c r="DN6" s="21" t="str">
        <f t="shared" si="12"/>
        <v>-</v>
      </c>
      <c r="DO6" s="21" t="str">
        <f t="shared" si="12"/>
        <v>-</v>
      </c>
      <c r="DP6" s="21" t="str">
        <f t="shared" si="12"/>
        <v>-</v>
      </c>
      <c r="DQ6" s="21">
        <f t="shared" si="12"/>
        <v>15.82</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0.1</v>
      </c>
      <c r="EO6" s="20" t="str">
        <f>IF(EO7="","",IF(EO7="-","【-】","【"&amp;SUBSTITUTE(TEXT(EO7,"#,##0.00"),"-","△")&amp;"】"))</f>
        <v>【0.15】</v>
      </c>
    </row>
    <row r="7" spans="1:148" s="22" customFormat="1" x14ac:dyDescent="0.15">
      <c r="A7" s="14"/>
      <c r="B7" s="23">
        <v>2021</v>
      </c>
      <c r="C7" s="23">
        <v>422142</v>
      </c>
      <c r="D7" s="23">
        <v>46</v>
      </c>
      <c r="E7" s="23">
        <v>17</v>
      </c>
      <c r="F7" s="23">
        <v>4</v>
      </c>
      <c r="G7" s="23">
        <v>0</v>
      </c>
      <c r="H7" s="23" t="s">
        <v>96</v>
      </c>
      <c r="I7" s="23" t="s">
        <v>97</v>
      </c>
      <c r="J7" s="23" t="s">
        <v>98</v>
      </c>
      <c r="K7" s="23" t="s">
        <v>99</v>
      </c>
      <c r="L7" s="23" t="s">
        <v>100</v>
      </c>
      <c r="M7" s="23" t="s">
        <v>101</v>
      </c>
      <c r="N7" s="24" t="s">
        <v>102</v>
      </c>
      <c r="O7" s="24">
        <v>69.55</v>
      </c>
      <c r="P7" s="24">
        <v>2.85</v>
      </c>
      <c r="Q7" s="24">
        <v>81.05</v>
      </c>
      <c r="R7" s="24">
        <v>2750</v>
      </c>
      <c r="S7" s="24">
        <v>43449</v>
      </c>
      <c r="T7" s="24">
        <v>170.13</v>
      </c>
      <c r="U7" s="24">
        <v>255.39</v>
      </c>
      <c r="V7" s="24">
        <v>1229</v>
      </c>
      <c r="W7" s="24">
        <v>0.43</v>
      </c>
      <c r="X7" s="24">
        <v>2858.14</v>
      </c>
      <c r="Y7" s="24" t="s">
        <v>102</v>
      </c>
      <c r="Z7" s="24" t="s">
        <v>102</v>
      </c>
      <c r="AA7" s="24" t="s">
        <v>102</v>
      </c>
      <c r="AB7" s="24">
        <v>142.08000000000001</v>
      </c>
      <c r="AC7" s="24">
        <v>101.9</v>
      </c>
      <c r="AD7" s="24" t="s">
        <v>102</v>
      </c>
      <c r="AE7" s="24" t="s">
        <v>102</v>
      </c>
      <c r="AF7" s="24" t="s">
        <v>102</v>
      </c>
      <c r="AG7" s="24">
        <v>100.3</v>
      </c>
      <c r="AH7" s="24">
        <v>106.09</v>
      </c>
      <c r="AI7" s="24">
        <v>105.35</v>
      </c>
      <c r="AJ7" s="24" t="s">
        <v>102</v>
      </c>
      <c r="AK7" s="24" t="s">
        <v>102</v>
      </c>
      <c r="AL7" s="24" t="s">
        <v>102</v>
      </c>
      <c r="AM7" s="24">
        <v>0</v>
      </c>
      <c r="AN7" s="24">
        <v>0</v>
      </c>
      <c r="AO7" s="24" t="s">
        <v>102</v>
      </c>
      <c r="AP7" s="24" t="s">
        <v>102</v>
      </c>
      <c r="AQ7" s="24" t="s">
        <v>102</v>
      </c>
      <c r="AR7" s="24">
        <v>254.91</v>
      </c>
      <c r="AS7" s="24">
        <v>69.42</v>
      </c>
      <c r="AT7" s="24">
        <v>63.89</v>
      </c>
      <c r="AU7" s="24" t="s">
        <v>102</v>
      </c>
      <c r="AV7" s="24" t="s">
        <v>102</v>
      </c>
      <c r="AW7" s="24" t="s">
        <v>102</v>
      </c>
      <c r="AX7" s="24">
        <v>53.63</v>
      </c>
      <c r="AY7" s="24">
        <v>13.5</v>
      </c>
      <c r="AZ7" s="24" t="s">
        <v>102</v>
      </c>
      <c r="BA7" s="24" t="s">
        <v>102</v>
      </c>
      <c r="BB7" s="24" t="s">
        <v>102</v>
      </c>
      <c r="BC7" s="24">
        <v>64.17</v>
      </c>
      <c r="BD7" s="24">
        <v>43.07</v>
      </c>
      <c r="BE7" s="24">
        <v>44.07</v>
      </c>
      <c r="BF7" s="24" t="s">
        <v>102</v>
      </c>
      <c r="BG7" s="24" t="s">
        <v>102</v>
      </c>
      <c r="BH7" s="24" t="s">
        <v>102</v>
      </c>
      <c r="BI7" s="24">
        <v>0</v>
      </c>
      <c r="BJ7" s="24">
        <v>0</v>
      </c>
      <c r="BK7" s="24" t="s">
        <v>102</v>
      </c>
      <c r="BL7" s="24" t="s">
        <v>102</v>
      </c>
      <c r="BM7" s="24" t="s">
        <v>102</v>
      </c>
      <c r="BN7" s="24">
        <v>1209.45</v>
      </c>
      <c r="BO7" s="24">
        <v>1163.75</v>
      </c>
      <c r="BP7" s="24">
        <v>1201.79</v>
      </c>
      <c r="BQ7" s="24" t="s">
        <v>102</v>
      </c>
      <c r="BR7" s="24" t="s">
        <v>102</v>
      </c>
      <c r="BS7" s="24" t="s">
        <v>102</v>
      </c>
      <c r="BT7" s="24">
        <v>30.12</v>
      </c>
      <c r="BU7" s="24">
        <v>33.479999999999997</v>
      </c>
      <c r="BV7" s="24" t="s">
        <v>102</v>
      </c>
      <c r="BW7" s="24" t="s">
        <v>102</v>
      </c>
      <c r="BX7" s="24" t="s">
        <v>102</v>
      </c>
      <c r="BY7" s="24">
        <v>55.93</v>
      </c>
      <c r="BZ7" s="24">
        <v>72.599999999999994</v>
      </c>
      <c r="CA7" s="24">
        <v>75.31</v>
      </c>
      <c r="CB7" s="24" t="s">
        <v>102</v>
      </c>
      <c r="CC7" s="24" t="s">
        <v>102</v>
      </c>
      <c r="CD7" s="24" t="s">
        <v>102</v>
      </c>
      <c r="CE7" s="24">
        <v>450.14</v>
      </c>
      <c r="CF7" s="24">
        <v>399.33</v>
      </c>
      <c r="CG7" s="24" t="s">
        <v>102</v>
      </c>
      <c r="CH7" s="24" t="s">
        <v>102</v>
      </c>
      <c r="CI7" s="24" t="s">
        <v>102</v>
      </c>
      <c r="CJ7" s="24">
        <v>289.60000000000002</v>
      </c>
      <c r="CK7" s="24">
        <v>228.64</v>
      </c>
      <c r="CL7" s="24">
        <v>216.39</v>
      </c>
      <c r="CM7" s="24" t="s">
        <v>102</v>
      </c>
      <c r="CN7" s="24" t="s">
        <v>102</v>
      </c>
      <c r="CO7" s="24" t="s">
        <v>102</v>
      </c>
      <c r="CP7" s="24">
        <v>30.71</v>
      </c>
      <c r="CQ7" s="24">
        <v>32.14</v>
      </c>
      <c r="CR7" s="24" t="s">
        <v>102</v>
      </c>
      <c r="CS7" s="24" t="s">
        <v>102</v>
      </c>
      <c r="CT7" s="24" t="s">
        <v>102</v>
      </c>
      <c r="CU7" s="24">
        <v>36.71</v>
      </c>
      <c r="CV7" s="24">
        <v>42.28</v>
      </c>
      <c r="CW7" s="24">
        <v>42.57</v>
      </c>
      <c r="CX7" s="24" t="s">
        <v>102</v>
      </c>
      <c r="CY7" s="24" t="s">
        <v>102</v>
      </c>
      <c r="CZ7" s="24" t="s">
        <v>102</v>
      </c>
      <c r="DA7" s="24">
        <v>55.08</v>
      </c>
      <c r="DB7" s="24">
        <v>53.86</v>
      </c>
      <c r="DC7" s="24" t="s">
        <v>102</v>
      </c>
      <c r="DD7" s="24" t="s">
        <v>102</v>
      </c>
      <c r="DE7" s="24" t="s">
        <v>102</v>
      </c>
      <c r="DF7" s="24">
        <v>70.05</v>
      </c>
      <c r="DG7" s="24">
        <v>84.34</v>
      </c>
      <c r="DH7" s="24">
        <v>85.24</v>
      </c>
      <c r="DI7" s="24" t="s">
        <v>102</v>
      </c>
      <c r="DJ7" s="24" t="s">
        <v>102</v>
      </c>
      <c r="DK7" s="24" t="s">
        <v>102</v>
      </c>
      <c r="DL7" s="24">
        <v>4.6100000000000003</v>
      </c>
      <c r="DM7" s="24">
        <v>9.2100000000000009</v>
      </c>
      <c r="DN7" s="24" t="s">
        <v>102</v>
      </c>
      <c r="DO7" s="24" t="s">
        <v>102</v>
      </c>
      <c r="DP7" s="24" t="s">
        <v>102</v>
      </c>
      <c r="DQ7" s="24">
        <v>15.82</v>
      </c>
      <c r="DR7" s="24">
        <v>22.79</v>
      </c>
      <c r="DS7" s="24">
        <v>25.87</v>
      </c>
      <c r="DT7" s="24" t="s">
        <v>102</v>
      </c>
      <c r="DU7" s="24" t="s">
        <v>102</v>
      </c>
      <c r="DV7" s="24" t="s">
        <v>102</v>
      </c>
      <c r="DW7" s="24">
        <v>0</v>
      </c>
      <c r="DX7" s="24">
        <v>0</v>
      </c>
      <c r="DY7" s="24" t="s">
        <v>102</v>
      </c>
      <c r="DZ7" s="24" t="s">
        <v>102</v>
      </c>
      <c r="EA7" s="24" t="s">
        <v>102</v>
      </c>
      <c r="EB7" s="24">
        <v>0</v>
      </c>
      <c r="EC7" s="24">
        <v>0.01</v>
      </c>
      <c r="ED7" s="24">
        <v>0.01</v>
      </c>
      <c r="EE7" s="24" t="s">
        <v>102</v>
      </c>
      <c r="EF7" s="24" t="s">
        <v>102</v>
      </c>
      <c r="EG7" s="24" t="s">
        <v>102</v>
      </c>
      <c r="EH7" s="24">
        <v>0</v>
      </c>
      <c r="EI7" s="24">
        <v>0</v>
      </c>
      <c r="EJ7" s="24" t="s">
        <v>102</v>
      </c>
      <c r="EK7" s="24" t="s">
        <v>102</v>
      </c>
      <c r="EL7" s="24" t="s">
        <v>102</v>
      </c>
      <c r="EM7" s="24">
        <v>0.02</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住本　光貴</cp:lastModifiedBy>
  <dcterms:created xsi:type="dcterms:W3CDTF">2022-12-01T01:31:23Z</dcterms:created>
  <dcterms:modified xsi:type="dcterms:W3CDTF">2023-01-19T10:29:19Z</dcterms:modified>
  <cp:category/>
</cp:coreProperties>
</file>