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水道総務課\★★NEW　総務班（下水道）★★\61　経営戦略・分析\011 経営比較分析表\R04年度\（R05・1・10）受理\メール２／２\01_経営比較分析表（市町別）\13 南島原市\08_下水道\"/>
    </mc:Choice>
  </mc:AlternateContent>
  <workbookProtection workbookAlgorithmName="SHA-512" workbookHashValue="i7wMhwh0W5K3GojMCPMm2maGzPFdImlSAWzOY/vs0YSoSEtr+kZN0vl82oM7M2bNLJw45Qx55KPLSm25/tting==" workbookSaltValue="OQ66AmnJbIwL4TukZSA1Vg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T6" i="5"/>
  <c r="S6" i="5"/>
  <c r="R6" i="5"/>
  <c r="Q6" i="5"/>
  <c r="P6" i="5"/>
  <c r="O6" i="5"/>
  <c r="N6" i="5"/>
  <c r="M6" i="5"/>
  <c r="L6" i="5"/>
  <c r="K6" i="5"/>
  <c r="J6" i="5"/>
  <c r="I8" i="4" s="1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D10" i="4"/>
  <c r="W10" i="4"/>
  <c r="P10" i="4"/>
  <c r="I10" i="4"/>
  <c r="B10" i="4"/>
  <c r="BB8" i="4"/>
  <c r="AT8" i="4"/>
  <c r="AL8" i="4"/>
  <c r="AD8" i="4"/>
  <c r="W8" i="4"/>
  <c r="P8" i="4"/>
  <c r="B8" i="4"/>
  <c r="B6" i="4"/>
</calcChain>
</file>

<file path=xl/sharedStrings.xml><?xml version="1.0" encoding="utf-8"?>
<sst xmlns="http://schemas.openxmlformats.org/spreadsheetml/2006/main" count="297" uniqueCount="116">
  <si>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</si>
  <si>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</si>
  <si>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</si>
  <si>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</si>
  <si>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</si>
  <si>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</si>
  <si>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</si>
  <si>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</si>
  <si>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</si>
  <si>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</si>
  <si>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</si>
  <si>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</si>
  <si>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</si>
  <si>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</si>
  <si>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</si>
  <si>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</si>
  <si>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</si>
  <si>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</si>
  <si>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</si>
  <si>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</si>
  <si>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</si>
  <si>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</si>
  <si>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</si>
  <si>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</si>
  <si>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</si>
  <si>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</si>
  <si>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</si>
  <si>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</si>
  <si>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</si>
  <si>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</si>
  <si>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</si>
  <si>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</si>
  <si>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</si>
  <si>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</si>
  <si>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</si>
  <si>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</si>
  <si>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</si>
  <si>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</si>
  <si>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</si>
  <si>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</si>
  <si>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</si>
  <si>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</si>
  <si>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</si>
  <si>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</si>
  <si>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</si>
  <si>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</si>
  <si>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</si>
  <si>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</si>
  <si>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</si>
  <si>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</si>
  <si>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</si>
  <si>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</si>
  <si>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</si>
  <si>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</si>
  <si>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</si>
  <si>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</si>
  <si>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</si>
  <si>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</si>
  <si>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</si>
  <si>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</si>
  <si>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</si>
  <si>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</si>
  <si>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</si>
  <si>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</si>
  <si>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</si>
  <si>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</si>
  <si>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</si>
  <si>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</si>
  <si>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</si>
  <si>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</si>
  <si>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</si>
  <si>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</si>
  <si>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</si>
  <si>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</si>
  <si>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</si>
  <si>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</si>
  <si>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</si>
  <si>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</si>
  <si>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</si>
  <si>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</si>
  <si>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</si>
  <si>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</si>
  <si>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</si>
  <si>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</si>
  <si>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</si>
  <si>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</si>
  <si>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</si>
  <si>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</si>
  <si>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</si>
  <si>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</si>
  <si>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</si>
  <si>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</si>
  <si>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</si>
  <si>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</si>
  <si>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</si>
  <si>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長崎県　南島原市</t>
  </si>
  <si>
    <t>法適用</t>
  </si>
  <si>
    <t>下水道事業</t>
  </si>
  <si>
    <t>公共下水道</t>
  </si>
  <si>
    <t>Cd2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</si>
  <si>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</si>
  <si>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</si>
  <si>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</si>
  <si>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</si>
  <si>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</si>
  <si>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</si>
  <si>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</si>
  <si>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</si>
  <si>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</si>
  <si>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</si>
  <si>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</si>
  <si>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</si>
  <si>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</si>
  <si>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【経常収支比率】100％を上回っているが、収益の大半を一般会計からの繰入金に依存している状況である。
【累積欠損金比率】累積欠損金が無いため0％となっている。
【流動比率】100％を大きく上回っており、類似団体と比較しても高い数値となっている。
【企業債残高対事業規模比率】類似団体と比較しても優位である。
【経費回収率】類似団体の平均を大きく下回っており、適正な使用料収入の確保及び汚水処理費の削減が必要である。
【汚水処理原価】類似団体の平均を上回っており、汚水処理原価は高い水準となっている。維持管理費等の費用削減に努め、下水道使用料の値上げについて検討する必要がある。
【施設利用率】及び【水洗化率】Ｒ１年度に面整備が終了し、今後の大幅な水洗便所設置者の増加も見込めないため、暫くは横ばいで推移するものと思われる。水質保全や収入増加の観点から、今後も水洗化の促進に取り組む必要がある。</t>
    <rPh sb="91" eb="92">
      <t>オオ</t>
    </rPh>
    <rPh sb="169" eb="170">
      <t>オオ</t>
    </rPh>
    <rPh sb="172" eb="174">
      <t>シタマワ</t>
    </rPh>
    <rPh sb="179" eb="181">
      <t>テキセイ</t>
    </rPh>
    <rPh sb="182" eb="187">
      <t>シヨウリョウシュウニュウ</t>
    </rPh>
    <rPh sb="188" eb="190">
      <t>カクホ</t>
    </rPh>
    <rPh sb="190" eb="191">
      <t>オヨ</t>
    </rPh>
    <rPh sb="192" eb="197">
      <t>オスイショリヒ</t>
    </rPh>
    <rPh sb="198" eb="200">
      <t>サクゲン</t>
    </rPh>
    <rPh sb="224" eb="226">
      <t>ウワマワ</t>
    </rPh>
    <rPh sb="361" eb="365">
      <t>スイシツホゼン</t>
    </rPh>
    <rPh sb="366" eb="370">
      <t>シュウニュウゾウカ</t>
    </rPh>
    <rPh sb="371" eb="373">
      <t>カンテン</t>
    </rPh>
    <rPh sb="376" eb="378">
      <t>コンゴ</t>
    </rPh>
    <rPh sb="379" eb="382">
      <t>スイセンカ</t>
    </rPh>
    <rPh sb="383" eb="385">
      <t>ソクシン</t>
    </rPh>
    <rPh sb="386" eb="387">
      <t>ト</t>
    </rPh>
    <rPh sb="388" eb="389">
      <t>ク</t>
    </rPh>
    <rPh sb="390" eb="392">
      <t>ヒツヨウ</t>
    </rPh>
    <phoneticPr fontId="4"/>
  </si>
  <si>
    <t>　Ｈ16年度に供用開始し、供用開始後17年が経過しており、処理場や管渠等の耐用年数は経過していないが、電気設備等については、耐用年数を迎える時期となっている。
　今後、すべての下水道施設を対象とした、ストックマネジメント計画を策定し、適切な維持管理及び計画的な改修を図っていく。</t>
    <phoneticPr fontId="4"/>
  </si>
  <si>
    <t>　面整備をＲ1年度に終え、今後は下水道施設の維持管理、更新を検討する段階となっていく。
　ストックマネジメント計画を策定し、施設の計画的な修繕、効率的な改築等を今後検討していく予定としている。
　また、本市が抱えている高齢化率の増加、人口減少等により、料金収入の減少が見込まれており、経営状況も厳しさを増すことが予想される。今後も継続した下水道サービスの提供を安定的に行うため、今後の改築（更新・長寿命化）費用増大を見据えて中長期的な視野で事業運営に努める。</t>
    <rPh sb="162" eb="164">
      <t>コンゴ</t>
    </rPh>
    <rPh sb="165" eb="167">
      <t>ケイゾク</t>
    </rPh>
    <rPh sb="169" eb="172">
      <t>ゲスイドウ</t>
    </rPh>
    <rPh sb="177" eb="179">
      <t>テイキョウ</t>
    </rPh>
    <rPh sb="180" eb="183">
      <t>アンテイテキ</t>
    </rPh>
    <rPh sb="184" eb="185">
      <t>オコナ</t>
    </rPh>
    <rPh sb="189" eb="191">
      <t>コンゴ</t>
    </rPh>
    <rPh sb="192" eb="194">
      <t>カイチク</t>
    </rPh>
    <rPh sb="195" eb="197">
      <t>コウシン</t>
    </rPh>
    <rPh sb="198" eb="202">
      <t>チョウジュミョウカ</t>
    </rPh>
    <rPh sb="203" eb="207">
      <t>ヒヨウゾウダイ</t>
    </rPh>
    <rPh sb="208" eb="210">
      <t>ミス</t>
    </rPh>
    <rPh sb="212" eb="216">
      <t>チュウチョウキテキ</t>
    </rPh>
    <rPh sb="217" eb="219">
      <t>シヤ</t>
    </rPh>
    <rPh sb="220" eb="224">
      <t>ジギョウウンエイ</t>
    </rPh>
    <rPh sb="225" eb="226">
      <t>ツト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</si>
</sst>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A7-45AC-9F25-C17F1E4D89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1.65</c:v>
                </c:pt>
                <c:pt idx="4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A7-45AC-9F25-C17F1E4D89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61.06</c:v>
                </c:pt>
                <c:pt idx="4">
                  <c:v>60.06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07-4C1B-8FEE-ACC67D9060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50.53</c:v>
                </c:pt>
                <c:pt idx="4">
                  <c:v>48.19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07-4C1B-8FEE-ACC67D9060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66.010000000000005</c:v>
                </c:pt>
                <c:pt idx="4">
                  <c:v>66.02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23-4DB0-917B-150493D04F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82.08</c:v>
                </c:pt>
                <c:pt idx="4">
                  <c:v>82.26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23-4DB0-917B-150493D04F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142.37</c:v>
                </c:pt>
                <c:pt idx="4">
                  <c:v>117.61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51-4773-AAFE-DB5409EFB3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107.21</c:v>
                </c:pt>
                <c:pt idx="4">
                  <c:v>107.54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51-4773-AAFE-DB5409EFB3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4.38</c:v>
                </c:pt>
                <c:pt idx="4">
                  <c:v>8.74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F2-40A2-B36C-0B6CC8BCE0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12.7</c:v>
                </c:pt>
                <c:pt idx="4">
                  <c:v>21.94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F2-40A2-B36C-0B6CC8BCE0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95-42ED-A93A-23EE537456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95-42ED-A93A-23EE537456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E9-4898-B625-7E10FAE4EA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43.71</c:v>
                </c:pt>
                <c:pt idx="4">
                  <c:v>19.059999999999999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E9-4898-B625-7E10FAE4EA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150.13</c:v>
                </c:pt>
                <c:pt idx="4">
                  <c:v>189.07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27-4E0A-917B-92256F515A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40.67</c:v>
                </c:pt>
                <c:pt idx="4">
                  <c:v>47.58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27-4E0A-917B-92256F515A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2163.0300000000002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4F-4EB8-A36E-2E266A3640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1050.51</c:v>
                </c:pt>
                <c:pt idx="4">
                  <c:v>1108.8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4F-4EB8-A36E-2E266A3640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81.63</c:v>
                </c:pt>
                <c:pt idx="4">
                  <c:v>55.99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36-4649-8B9C-83C6ECF8FC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82.65</c:v>
                </c:pt>
                <c:pt idx="4">
                  <c:v>79.63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36-4649-8B9C-83C6ECF8FC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170.99</c:v>
                </c:pt>
                <c:pt idx="4">
                  <c:v>250.07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FE-451A-8B92-623349E7A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186.3</c:v>
                </c:pt>
                <c:pt idx="4">
                  <c:v>213.66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FE-451A-8B92-623349E7A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【107.02】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【71.39】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【669.11】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【134.98】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【38.17】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V53" zoomScale="80" zoomScaleNormal="80" workbookViewId="0">
      <selection activeCell="BL83" sqref="BL8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長崎県　南島原市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35" t="str">
        <f>データ!I6</f>
        <v>法適用</v>
      </c>
      <c r="C8" s="35"/>
      <c r="D8" s="35"/>
      <c r="E8" s="35"/>
      <c r="F8" s="35"/>
      <c r="G8" s="35"/>
      <c r="H8" s="35"/>
      <c r="I8" s="35" t="str">
        <f>データ!J6</f>
        <v>下水道事業</v>
      </c>
      <c r="J8" s="35"/>
      <c r="K8" s="35"/>
      <c r="L8" s="35"/>
      <c r="M8" s="35"/>
      <c r="N8" s="35"/>
      <c r="O8" s="35"/>
      <c r="P8" s="35" t="str">
        <f>データ!K6</f>
        <v>公共下水道</v>
      </c>
      <c r="Q8" s="35"/>
      <c r="R8" s="35"/>
      <c r="S8" s="35"/>
      <c r="T8" s="35"/>
      <c r="U8" s="35"/>
      <c r="V8" s="35"/>
      <c r="W8" s="35" t="str">
        <f>データ!L6</f>
        <v>Cd2</v>
      </c>
      <c r="X8" s="35"/>
      <c r="Y8" s="35"/>
      <c r="Z8" s="35"/>
      <c r="AA8" s="35"/>
      <c r="AB8" s="35"/>
      <c r="AC8" s="35"/>
      <c r="AD8" s="36" t="str">
        <f>データ!$M$6</f>
        <v>非設置</v>
      </c>
      <c r="AE8" s="36"/>
      <c r="AF8" s="36"/>
      <c r="AG8" s="36"/>
      <c r="AH8" s="36"/>
      <c r="AI8" s="36"/>
      <c r="AJ8" s="36"/>
      <c r="AK8" s="3"/>
      <c r="AL8" s="37">
        <f>データ!S6</f>
        <v>43449</v>
      </c>
      <c r="AM8" s="37"/>
      <c r="AN8" s="37"/>
      <c r="AO8" s="37"/>
      <c r="AP8" s="37"/>
      <c r="AQ8" s="37"/>
      <c r="AR8" s="37"/>
      <c r="AS8" s="37"/>
      <c r="AT8" s="38">
        <f>データ!T6</f>
        <v>170.13</v>
      </c>
      <c r="AU8" s="38"/>
      <c r="AV8" s="38"/>
      <c r="AW8" s="38"/>
      <c r="AX8" s="38"/>
      <c r="AY8" s="38"/>
      <c r="AZ8" s="38"/>
      <c r="BA8" s="38"/>
      <c r="BB8" s="38">
        <f>データ!U6</f>
        <v>255.39</v>
      </c>
      <c r="BC8" s="38"/>
      <c r="BD8" s="38"/>
      <c r="BE8" s="38"/>
      <c r="BF8" s="38"/>
      <c r="BG8" s="38"/>
      <c r="BH8" s="38"/>
      <c r="BI8" s="38"/>
      <c r="BJ8" s="3"/>
      <c r="BK8" s="3"/>
      <c r="BL8" s="39" t="s">
        <v>10</v>
      </c>
      <c r="BM8" s="40"/>
      <c r="BN8" s="41" t="s">
        <v>11</v>
      </c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2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8" t="str">
        <f>データ!N6</f>
        <v>-</v>
      </c>
      <c r="C10" s="38"/>
      <c r="D10" s="38"/>
      <c r="E10" s="38"/>
      <c r="F10" s="38"/>
      <c r="G10" s="38"/>
      <c r="H10" s="38"/>
      <c r="I10" s="38">
        <f>データ!O6</f>
        <v>71.69</v>
      </c>
      <c r="J10" s="38"/>
      <c r="K10" s="38"/>
      <c r="L10" s="38"/>
      <c r="M10" s="38"/>
      <c r="N10" s="38"/>
      <c r="O10" s="38"/>
      <c r="P10" s="38">
        <f>データ!P6</f>
        <v>10.32</v>
      </c>
      <c r="Q10" s="38"/>
      <c r="R10" s="38"/>
      <c r="S10" s="38"/>
      <c r="T10" s="38"/>
      <c r="U10" s="38"/>
      <c r="V10" s="38"/>
      <c r="W10" s="38">
        <f>データ!Q6</f>
        <v>73.78</v>
      </c>
      <c r="X10" s="38"/>
      <c r="Y10" s="38"/>
      <c r="Z10" s="38"/>
      <c r="AA10" s="38"/>
      <c r="AB10" s="38"/>
      <c r="AC10" s="38"/>
      <c r="AD10" s="37">
        <f>データ!R6</f>
        <v>2750</v>
      </c>
      <c r="AE10" s="37"/>
      <c r="AF10" s="37"/>
      <c r="AG10" s="37"/>
      <c r="AH10" s="37"/>
      <c r="AI10" s="37"/>
      <c r="AJ10" s="37"/>
      <c r="AK10" s="2"/>
      <c r="AL10" s="37">
        <f>データ!V6</f>
        <v>4450</v>
      </c>
      <c r="AM10" s="37"/>
      <c r="AN10" s="37"/>
      <c r="AO10" s="37"/>
      <c r="AP10" s="37"/>
      <c r="AQ10" s="37"/>
      <c r="AR10" s="37"/>
      <c r="AS10" s="37"/>
      <c r="AT10" s="38">
        <f>データ!W6</f>
        <v>1.79</v>
      </c>
      <c r="AU10" s="38"/>
      <c r="AV10" s="38"/>
      <c r="AW10" s="38"/>
      <c r="AX10" s="38"/>
      <c r="AY10" s="38"/>
      <c r="AZ10" s="38"/>
      <c r="BA10" s="38"/>
      <c r="BB10" s="38">
        <f>データ!X6</f>
        <v>2486.0300000000002</v>
      </c>
      <c r="BC10" s="38"/>
      <c r="BD10" s="38"/>
      <c r="BE10" s="38"/>
      <c r="BF10" s="38"/>
      <c r="BG10" s="38"/>
      <c r="BH10" s="38"/>
      <c r="BI10" s="38"/>
      <c r="BJ10" s="2"/>
      <c r="BK10" s="2"/>
      <c r="BL10" s="53" t="s">
        <v>22</v>
      </c>
      <c r="BM10" s="54"/>
      <c r="BN10" s="55" t="s">
        <v>23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5" t="s">
        <v>113</v>
      </c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5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7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5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7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5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7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5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7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5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7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5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7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5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7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5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7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5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7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5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7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7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5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7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5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7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5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7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5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7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5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7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5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7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5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7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5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7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5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7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5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7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5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7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5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5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7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5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7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5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7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5" t="s">
        <v>114</v>
      </c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7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5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7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5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7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5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7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5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7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5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7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5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7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5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7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5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7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5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7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5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7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5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7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5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7"/>
    </row>
    <row r="60" spans="1:78" ht="13.5" customHeight="1" x14ac:dyDescent="0.15">
      <c r="A60" s="2"/>
      <c r="B60" s="62" t="s">
        <v>28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65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7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65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7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5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7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8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70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5" t="s">
        <v>115</v>
      </c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7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5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7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5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7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5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7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5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7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5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7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5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7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5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7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5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7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5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7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5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7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5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7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5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7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5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7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5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7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5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7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8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70"/>
    </row>
    <row r="83" spans="1:78" x14ac:dyDescent="0.15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【107.02】</v>
      </c>
      <c r="F85" s="12" t="str">
        <f>データ!AT6</f>
        <v>【3.09】</v>
      </c>
      <c r="G85" s="12" t="str">
        <f>データ!BE6</f>
        <v>【71.39】</v>
      </c>
      <c r="H85" s="12" t="str">
        <f>データ!BP6</f>
        <v>【669.11】</v>
      </c>
      <c r="I85" s="12" t="str">
        <f>データ!CA6</f>
        <v>【99.73】</v>
      </c>
      <c r="J85" s="12" t="str">
        <f>データ!CL6</f>
        <v>【134.98】</v>
      </c>
      <c r="K85" s="12" t="str">
        <f>データ!CW6</f>
        <v>【59.99】</v>
      </c>
      <c r="L85" s="12" t="str">
        <f>データ!DH6</f>
        <v>【95.72】</v>
      </c>
      <c r="M85" s="12" t="str">
        <f>データ!DS6</f>
        <v>【38.17】</v>
      </c>
      <c r="N85" s="12" t="str">
        <f>データ!ED6</f>
        <v>【6.54】</v>
      </c>
      <c r="O85" s="12" t="str">
        <f>データ!EO6</f>
        <v>【0.24】</v>
      </c>
    </row>
  </sheetData>
  <sheetProtection algorithmName="SHA-512" hashValue="S61aWacRVm2k0Gmazw7N+dQaEtWb5EAHwZA1ecihF6RhLZf3KiC+9Z2X4BNsDQFOa/uFislgloGApclEwndIlw==" saltValue="ggIXEdiMRmjLZpFQTaKdjA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28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15">
      <c r="A4" s="14" t="s">
        <v>54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55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56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57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58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59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60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61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62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63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64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65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15">
      <c r="A5" s="14" t="s">
        <v>66</v>
      </c>
      <c r="B5" s="17"/>
      <c r="C5" s="17"/>
      <c r="D5" s="17"/>
      <c r="E5" s="17"/>
      <c r="F5" s="17"/>
      <c r="G5" s="17"/>
      <c r="H5" s="18" t="s">
        <v>67</v>
      </c>
      <c r="I5" s="18" t="s">
        <v>68</v>
      </c>
      <c r="J5" s="18" t="s">
        <v>69</v>
      </c>
      <c r="K5" s="18" t="s">
        <v>70</v>
      </c>
      <c r="L5" s="18" t="s">
        <v>71</v>
      </c>
      <c r="M5" s="18" t="s">
        <v>5</v>
      </c>
      <c r="N5" s="18" t="s">
        <v>72</v>
      </c>
      <c r="O5" s="18" t="s">
        <v>73</v>
      </c>
      <c r="P5" s="18" t="s">
        <v>74</v>
      </c>
      <c r="Q5" s="18" t="s">
        <v>75</v>
      </c>
      <c r="R5" s="18" t="s">
        <v>76</v>
      </c>
      <c r="S5" s="18" t="s">
        <v>77</v>
      </c>
      <c r="T5" s="18" t="s">
        <v>78</v>
      </c>
      <c r="U5" s="18" t="s">
        <v>79</v>
      </c>
      <c r="V5" s="18" t="s">
        <v>80</v>
      </c>
      <c r="W5" s="18" t="s">
        <v>81</v>
      </c>
      <c r="X5" s="18" t="s">
        <v>82</v>
      </c>
      <c r="Y5" s="18" t="s">
        <v>83</v>
      </c>
      <c r="Z5" s="18" t="s">
        <v>84</v>
      </c>
      <c r="AA5" s="18" t="s">
        <v>85</v>
      </c>
      <c r="AB5" s="18" t="s">
        <v>86</v>
      </c>
      <c r="AC5" s="18" t="s">
        <v>87</v>
      </c>
      <c r="AD5" s="18" t="s">
        <v>88</v>
      </c>
      <c r="AE5" s="18" t="s">
        <v>89</v>
      </c>
      <c r="AF5" s="18" t="s">
        <v>90</v>
      </c>
      <c r="AG5" s="18" t="s">
        <v>91</v>
      </c>
      <c r="AH5" s="18" t="s">
        <v>92</v>
      </c>
      <c r="AI5" s="18" t="s">
        <v>31</v>
      </c>
      <c r="AJ5" s="18" t="s">
        <v>83</v>
      </c>
      <c r="AK5" s="18" t="s">
        <v>84</v>
      </c>
      <c r="AL5" s="18" t="s">
        <v>85</v>
      </c>
      <c r="AM5" s="18" t="s">
        <v>86</v>
      </c>
      <c r="AN5" s="18" t="s">
        <v>87</v>
      </c>
      <c r="AO5" s="18" t="s">
        <v>88</v>
      </c>
      <c r="AP5" s="18" t="s">
        <v>89</v>
      </c>
      <c r="AQ5" s="18" t="s">
        <v>90</v>
      </c>
      <c r="AR5" s="18" t="s">
        <v>91</v>
      </c>
      <c r="AS5" s="18" t="s">
        <v>92</v>
      </c>
      <c r="AT5" s="18" t="s">
        <v>93</v>
      </c>
      <c r="AU5" s="18" t="s">
        <v>83</v>
      </c>
      <c r="AV5" s="18" t="s">
        <v>84</v>
      </c>
      <c r="AW5" s="18" t="s">
        <v>85</v>
      </c>
      <c r="AX5" s="18" t="s">
        <v>86</v>
      </c>
      <c r="AY5" s="18" t="s">
        <v>87</v>
      </c>
      <c r="AZ5" s="18" t="s">
        <v>88</v>
      </c>
      <c r="BA5" s="18" t="s">
        <v>89</v>
      </c>
      <c r="BB5" s="18" t="s">
        <v>90</v>
      </c>
      <c r="BC5" s="18" t="s">
        <v>91</v>
      </c>
      <c r="BD5" s="18" t="s">
        <v>92</v>
      </c>
      <c r="BE5" s="18" t="s">
        <v>93</v>
      </c>
      <c r="BF5" s="18" t="s">
        <v>83</v>
      </c>
      <c r="BG5" s="18" t="s">
        <v>84</v>
      </c>
      <c r="BH5" s="18" t="s">
        <v>85</v>
      </c>
      <c r="BI5" s="18" t="s">
        <v>86</v>
      </c>
      <c r="BJ5" s="18" t="s">
        <v>87</v>
      </c>
      <c r="BK5" s="18" t="s">
        <v>88</v>
      </c>
      <c r="BL5" s="18" t="s">
        <v>89</v>
      </c>
      <c r="BM5" s="18" t="s">
        <v>90</v>
      </c>
      <c r="BN5" s="18" t="s">
        <v>91</v>
      </c>
      <c r="BO5" s="18" t="s">
        <v>92</v>
      </c>
      <c r="BP5" s="18" t="s">
        <v>93</v>
      </c>
      <c r="BQ5" s="18" t="s">
        <v>83</v>
      </c>
      <c r="BR5" s="18" t="s">
        <v>84</v>
      </c>
      <c r="BS5" s="18" t="s">
        <v>85</v>
      </c>
      <c r="BT5" s="18" t="s">
        <v>86</v>
      </c>
      <c r="BU5" s="18" t="s">
        <v>87</v>
      </c>
      <c r="BV5" s="18" t="s">
        <v>88</v>
      </c>
      <c r="BW5" s="18" t="s">
        <v>89</v>
      </c>
      <c r="BX5" s="18" t="s">
        <v>90</v>
      </c>
      <c r="BY5" s="18" t="s">
        <v>91</v>
      </c>
      <c r="BZ5" s="18" t="s">
        <v>92</v>
      </c>
      <c r="CA5" s="18" t="s">
        <v>93</v>
      </c>
      <c r="CB5" s="18" t="s">
        <v>83</v>
      </c>
      <c r="CC5" s="18" t="s">
        <v>84</v>
      </c>
      <c r="CD5" s="18" t="s">
        <v>85</v>
      </c>
      <c r="CE5" s="18" t="s">
        <v>86</v>
      </c>
      <c r="CF5" s="18" t="s">
        <v>87</v>
      </c>
      <c r="CG5" s="18" t="s">
        <v>88</v>
      </c>
      <c r="CH5" s="18" t="s">
        <v>89</v>
      </c>
      <c r="CI5" s="18" t="s">
        <v>90</v>
      </c>
      <c r="CJ5" s="18" t="s">
        <v>91</v>
      </c>
      <c r="CK5" s="18" t="s">
        <v>92</v>
      </c>
      <c r="CL5" s="18" t="s">
        <v>93</v>
      </c>
      <c r="CM5" s="18" t="s">
        <v>83</v>
      </c>
      <c r="CN5" s="18" t="s">
        <v>84</v>
      </c>
      <c r="CO5" s="18" t="s">
        <v>85</v>
      </c>
      <c r="CP5" s="18" t="s">
        <v>86</v>
      </c>
      <c r="CQ5" s="18" t="s">
        <v>87</v>
      </c>
      <c r="CR5" s="18" t="s">
        <v>88</v>
      </c>
      <c r="CS5" s="18" t="s">
        <v>89</v>
      </c>
      <c r="CT5" s="18" t="s">
        <v>90</v>
      </c>
      <c r="CU5" s="18" t="s">
        <v>91</v>
      </c>
      <c r="CV5" s="18" t="s">
        <v>92</v>
      </c>
      <c r="CW5" s="18" t="s">
        <v>93</v>
      </c>
      <c r="CX5" s="18" t="s">
        <v>83</v>
      </c>
      <c r="CY5" s="18" t="s">
        <v>84</v>
      </c>
      <c r="CZ5" s="18" t="s">
        <v>85</v>
      </c>
      <c r="DA5" s="18" t="s">
        <v>86</v>
      </c>
      <c r="DB5" s="18" t="s">
        <v>87</v>
      </c>
      <c r="DC5" s="18" t="s">
        <v>88</v>
      </c>
      <c r="DD5" s="18" t="s">
        <v>89</v>
      </c>
      <c r="DE5" s="18" t="s">
        <v>90</v>
      </c>
      <c r="DF5" s="18" t="s">
        <v>91</v>
      </c>
      <c r="DG5" s="18" t="s">
        <v>92</v>
      </c>
      <c r="DH5" s="18" t="s">
        <v>93</v>
      </c>
      <c r="DI5" s="18" t="s">
        <v>83</v>
      </c>
      <c r="DJ5" s="18" t="s">
        <v>84</v>
      </c>
      <c r="DK5" s="18" t="s">
        <v>85</v>
      </c>
      <c r="DL5" s="18" t="s">
        <v>86</v>
      </c>
      <c r="DM5" s="18" t="s">
        <v>87</v>
      </c>
      <c r="DN5" s="18" t="s">
        <v>88</v>
      </c>
      <c r="DO5" s="18" t="s">
        <v>89</v>
      </c>
      <c r="DP5" s="18" t="s">
        <v>90</v>
      </c>
      <c r="DQ5" s="18" t="s">
        <v>91</v>
      </c>
      <c r="DR5" s="18" t="s">
        <v>92</v>
      </c>
      <c r="DS5" s="18" t="s">
        <v>93</v>
      </c>
      <c r="DT5" s="18" t="s">
        <v>83</v>
      </c>
      <c r="DU5" s="18" t="s">
        <v>84</v>
      </c>
      <c r="DV5" s="18" t="s">
        <v>85</v>
      </c>
      <c r="DW5" s="18" t="s">
        <v>86</v>
      </c>
      <c r="DX5" s="18" t="s">
        <v>87</v>
      </c>
      <c r="DY5" s="18" t="s">
        <v>88</v>
      </c>
      <c r="DZ5" s="18" t="s">
        <v>89</v>
      </c>
      <c r="EA5" s="18" t="s">
        <v>90</v>
      </c>
      <c r="EB5" s="18" t="s">
        <v>91</v>
      </c>
      <c r="EC5" s="18" t="s">
        <v>92</v>
      </c>
      <c r="ED5" s="18" t="s">
        <v>93</v>
      </c>
      <c r="EE5" s="18" t="s">
        <v>83</v>
      </c>
      <c r="EF5" s="18" t="s">
        <v>84</v>
      </c>
      <c r="EG5" s="18" t="s">
        <v>85</v>
      </c>
      <c r="EH5" s="18" t="s">
        <v>86</v>
      </c>
      <c r="EI5" s="18" t="s">
        <v>87</v>
      </c>
      <c r="EJ5" s="18" t="s">
        <v>88</v>
      </c>
      <c r="EK5" s="18" t="s">
        <v>89</v>
      </c>
      <c r="EL5" s="18" t="s">
        <v>90</v>
      </c>
      <c r="EM5" s="18" t="s">
        <v>91</v>
      </c>
      <c r="EN5" s="18" t="s">
        <v>92</v>
      </c>
      <c r="EO5" s="18" t="s">
        <v>93</v>
      </c>
    </row>
    <row r="6" spans="1:148" s="22" customFormat="1" x14ac:dyDescent="0.15">
      <c r="A6" s="14" t="s">
        <v>94</v>
      </c>
      <c r="B6" s="19">
        <f>B7</f>
        <v>2021</v>
      </c>
      <c r="C6" s="19">
        <f t="shared" ref="C6:X6" si="3">C7</f>
        <v>422142</v>
      </c>
      <c r="D6" s="19">
        <f t="shared" si="3"/>
        <v>46</v>
      </c>
      <c r="E6" s="19">
        <f t="shared" si="3"/>
        <v>17</v>
      </c>
      <c r="F6" s="19">
        <f t="shared" si="3"/>
        <v>1</v>
      </c>
      <c r="G6" s="19">
        <f t="shared" si="3"/>
        <v>0</v>
      </c>
      <c r="H6" s="19" t="str">
        <f t="shared" si="3"/>
        <v>長崎県　南島原市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公共下水道</v>
      </c>
      <c r="L6" s="19" t="str">
        <f t="shared" si="3"/>
        <v>Cd2</v>
      </c>
      <c r="M6" s="19" t="str">
        <f t="shared" si="3"/>
        <v>非設置</v>
      </c>
      <c r="N6" s="20" t="str">
        <f t="shared" si="3"/>
        <v>-</v>
      </c>
      <c r="O6" s="20">
        <f t="shared" si="3"/>
        <v>71.69</v>
      </c>
      <c r="P6" s="20">
        <f t="shared" si="3"/>
        <v>10.32</v>
      </c>
      <c r="Q6" s="20">
        <f t="shared" si="3"/>
        <v>73.78</v>
      </c>
      <c r="R6" s="20">
        <f t="shared" si="3"/>
        <v>2750</v>
      </c>
      <c r="S6" s="20">
        <f t="shared" si="3"/>
        <v>43449</v>
      </c>
      <c r="T6" s="20">
        <f t="shared" si="3"/>
        <v>170.13</v>
      </c>
      <c r="U6" s="20">
        <f t="shared" si="3"/>
        <v>255.39</v>
      </c>
      <c r="V6" s="20">
        <f t="shared" si="3"/>
        <v>4450</v>
      </c>
      <c r="W6" s="20">
        <f t="shared" si="3"/>
        <v>1.79</v>
      </c>
      <c r="X6" s="20">
        <f t="shared" si="3"/>
        <v>2486.0300000000002</v>
      </c>
      <c r="Y6" s="21" t="str">
        <f>IF(Y7="",NA(),Y7)</f>
        <v>-</v>
      </c>
      <c r="Z6" s="21" t="str">
        <f t="shared" ref="Z6:AH6" si="4">IF(Z7="",NA(),Z7)</f>
        <v>-</v>
      </c>
      <c r="AA6" s="21" t="str">
        <f t="shared" si="4"/>
        <v>-</v>
      </c>
      <c r="AB6" s="21">
        <f t="shared" si="4"/>
        <v>142.37</v>
      </c>
      <c r="AC6" s="21">
        <f t="shared" si="4"/>
        <v>117.61</v>
      </c>
      <c r="AD6" s="21" t="str">
        <f t="shared" si="4"/>
        <v>-</v>
      </c>
      <c r="AE6" s="21" t="str">
        <f t="shared" si="4"/>
        <v>-</v>
      </c>
      <c r="AF6" s="21" t="str">
        <f t="shared" si="4"/>
        <v>-</v>
      </c>
      <c r="AG6" s="21">
        <f t="shared" si="4"/>
        <v>107.21</v>
      </c>
      <c r="AH6" s="21">
        <f t="shared" si="4"/>
        <v>107.54</v>
      </c>
      <c r="AI6" s="20" t="str">
        <f>IF(AI7="","",IF(AI7="-","【-】","【"&amp;SUBSTITUTE(TEXT(AI7,"#,##0.00"),"-","△")&amp;"】"))</f>
        <v>【107.02】</v>
      </c>
      <c r="AJ6" s="21" t="str">
        <f>IF(AJ7="",NA(),AJ7)</f>
        <v>-</v>
      </c>
      <c r="AK6" s="21" t="str">
        <f t="shared" ref="AK6:AS6" si="5">IF(AK7="",NA(),AK7)</f>
        <v>-</v>
      </c>
      <c r="AL6" s="21" t="str">
        <f t="shared" si="5"/>
        <v>-</v>
      </c>
      <c r="AM6" s="20">
        <f t="shared" si="5"/>
        <v>0</v>
      </c>
      <c r="AN6" s="20">
        <f t="shared" si="5"/>
        <v>0</v>
      </c>
      <c r="AO6" s="21" t="str">
        <f t="shared" si="5"/>
        <v>-</v>
      </c>
      <c r="AP6" s="21" t="str">
        <f t="shared" si="5"/>
        <v>-</v>
      </c>
      <c r="AQ6" s="21" t="str">
        <f t="shared" si="5"/>
        <v>-</v>
      </c>
      <c r="AR6" s="21">
        <f t="shared" si="5"/>
        <v>43.71</v>
      </c>
      <c r="AS6" s="21">
        <f t="shared" si="5"/>
        <v>19.059999999999999</v>
      </c>
      <c r="AT6" s="20" t="str">
        <f>IF(AT7="","",IF(AT7="-","【-】","【"&amp;SUBSTITUTE(TEXT(AT7,"#,##0.00"),"-","△")&amp;"】"))</f>
        <v>【3.09】</v>
      </c>
      <c r="AU6" s="21" t="str">
        <f>IF(AU7="",NA(),AU7)</f>
        <v>-</v>
      </c>
      <c r="AV6" s="21" t="str">
        <f t="shared" ref="AV6:BD6" si="6">IF(AV7="",NA(),AV7)</f>
        <v>-</v>
      </c>
      <c r="AW6" s="21" t="str">
        <f t="shared" si="6"/>
        <v>-</v>
      </c>
      <c r="AX6" s="21">
        <f t="shared" si="6"/>
        <v>150.13</v>
      </c>
      <c r="AY6" s="21">
        <f t="shared" si="6"/>
        <v>189.07</v>
      </c>
      <c r="AZ6" s="21" t="str">
        <f t="shared" si="6"/>
        <v>-</v>
      </c>
      <c r="BA6" s="21" t="str">
        <f t="shared" si="6"/>
        <v>-</v>
      </c>
      <c r="BB6" s="21" t="str">
        <f t="shared" si="6"/>
        <v>-</v>
      </c>
      <c r="BC6" s="21">
        <f t="shared" si="6"/>
        <v>40.67</v>
      </c>
      <c r="BD6" s="21">
        <f t="shared" si="6"/>
        <v>47.58</v>
      </c>
      <c r="BE6" s="20" t="str">
        <f>IF(BE7="","",IF(BE7="-","【-】","【"&amp;SUBSTITUTE(TEXT(BE7,"#,##0.00"),"-","△")&amp;"】"))</f>
        <v>【71.39】</v>
      </c>
      <c r="BF6" s="21" t="str">
        <f>IF(BF7="",NA(),BF7)</f>
        <v>-</v>
      </c>
      <c r="BG6" s="21" t="str">
        <f t="shared" ref="BG6:BO6" si="7">IF(BG7="",NA(),BG7)</f>
        <v>-</v>
      </c>
      <c r="BH6" s="21" t="str">
        <f t="shared" si="7"/>
        <v>-</v>
      </c>
      <c r="BI6" s="21">
        <f t="shared" si="7"/>
        <v>2163.0300000000002</v>
      </c>
      <c r="BJ6" s="20">
        <f t="shared" si="7"/>
        <v>0</v>
      </c>
      <c r="BK6" s="21" t="str">
        <f t="shared" si="7"/>
        <v>-</v>
      </c>
      <c r="BL6" s="21" t="str">
        <f t="shared" si="7"/>
        <v>-</v>
      </c>
      <c r="BM6" s="21" t="str">
        <f t="shared" si="7"/>
        <v>-</v>
      </c>
      <c r="BN6" s="21">
        <f t="shared" si="7"/>
        <v>1050.51</v>
      </c>
      <c r="BO6" s="21">
        <f t="shared" si="7"/>
        <v>1108.8</v>
      </c>
      <c r="BP6" s="20" t="str">
        <f>IF(BP7="","",IF(BP7="-","【-】","【"&amp;SUBSTITUTE(TEXT(BP7,"#,##0.00"),"-","△")&amp;"】"))</f>
        <v>【669.11】</v>
      </c>
      <c r="BQ6" s="21" t="str">
        <f>IF(BQ7="",NA(),BQ7)</f>
        <v>-</v>
      </c>
      <c r="BR6" s="21" t="str">
        <f t="shared" ref="BR6:BZ6" si="8">IF(BR7="",NA(),BR7)</f>
        <v>-</v>
      </c>
      <c r="BS6" s="21" t="str">
        <f t="shared" si="8"/>
        <v>-</v>
      </c>
      <c r="BT6" s="21">
        <f t="shared" si="8"/>
        <v>81.63</v>
      </c>
      <c r="BU6" s="21">
        <f t="shared" si="8"/>
        <v>55.99</v>
      </c>
      <c r="BV6" s="21" t="str">
        <f t="shared" si="8"/>
        <v>-</v>
      </c>
      <c r="BW6" s="21" t="str">
        <f t="shared" si="8"/>
        <v>-</v>
      </c>
      <c r="BX6" s="21" t="str">
        <f t="shared" si="8"/>
        <v>-</v>
      </c>
      <c r="BY6" s="21">
        <f t="shared" si="8"/>
        <v>82.65</v>
      </c>
      <c r="BZ6" s="21">
        <f t="shared" si="8"/>
        <v>79.63</v>
      </c>
      <c r="CA6" s="20" t="str">
        <f>IF(CA7="","",IF(CA7="-","【-】","【"&amp;SUBSTITUTE(TEXT(CA7,"#,##0.00"),"-","△")&amp;"】"))</f>
        <v>【99.73】</v>
      </c>
      <c r="CB6" s="21" t="str">
        <f>IF(CB7="",NA(),CB7)</f>
        <v>-</v>
      </c>
      <c r="CC6" s="21" t="str">
        <f t="shared" ref="CC6:CK6" si="9">IF(CC7="",NA(),CC7)</f>
        <v>-</v>
      </c>
      <c r="CD6" s="21" t="str">
        <f t="shared" si="9"/>
        <v>-</v>
      </c>
      <c r="CE6" s="21">
        <f t="shared" si="9"/>
        <v>170.99</v>
      </c>
      <c r="CF6" s="21">
        <f t="shared" si="9"/>
        <v>250.07</v>
      </c>
      <c r="CG6" s="21" t="str">
        <f t="shared" si="9"/>
        <v>-</v>
      </c>
      <c r="CH6" s="21" t="str">
        <f t="shared" si="9"/>
        <v>-</v>
      </c>
      <c r="CI6" s="21" t="str">
        <f t="shared" si="9"/>
        <v>-</v>
      </c>
      <c r="CJ6" s="21">
        <f t="shared" si="9"/>
        <v>186.3</v>
      </c>
      <c r="CK6" s="21">
        <f t="shared" si="9"/>
        <v>213.66</v>
      </c>
      <c r="CL6" s="20" t="str">
        <f>IF(CL7="","",IF(CL7="-","【-】","【"&amp;SUBSTITUTE(TEXT(CL7,"#,##0.00"),"-","△")&amp;"】"))</f>
        <v>【134.98】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>
        <f t="shared" si="10"/>
        <v>61.06</v>
      </c>
      <c r="CQ6" s="21">
        <f t="shared" si="10"/>
        <v>60.06</v>
      </c>
      <c r="CR6" s="21" t="str">
        <f t="shared" si="10"/>
        <v>-</v>
      </c>
      <c r="CS6" s="21" t="str">
        <f t="shared" si="10"/>
        <v>-</v>
      </c>
      <c r="CT6" s="21" t="str">
        <f t="shared" si="10"/>
        <v>-</v>
      </c>
      <c r="CU6" s="21">
        <f t="shared" si="10"/>
        <v>50.53</v>
      </c>
      <c r="CV6" s="21">
        <f t="shared" si="10"/>
        <v>48.19</v>
      </c>
      <c r="CW6" s="20" t="str">
        <f>IF(CW7="","",IF(CW7="-","【-】","【"&amp;SUBSTITUTE(TEXT(CW7,"#,##0.00"),"-","△")&amp;"】"))</f>
        <v>【59.99】</v>
      </c>
      <c r="CX6" s="21" t="str">
        <f>IF(CX7="",NA(),CX7)</f>
        <v>-</v>
      </c>
      <c r="CY6" s="21" t="str">
        <f t="shared" ref="CY6:DG6" si="11">IF(CY7="",NA(),CY7)</f>
        <v>-</v>
      </c>
      <c r="CZ6" s="21" t="str">
        <f t="shared" si="11"/>
        <v>-</v>
      </c>
      <c r="DA6" s="21">
        <f t="shared" si="11"/>
        <v>66.010000000000005</v>
      </c>
      <c r="DB6" s="21">
        <f t="shared" si="11"/>
        <v>66.02</v>
      </c>
      <c r="DC6" s="21" t="str">
        <f t="shared" si="11"/>
        <v>-</v>
      </c>
      <c r="DD6" s="21" t="str">
        <f t="shared" si="11"/>
        <v>-</v>
      </c>
      <c r="DE6" s="21" t="str">
        <f t="shared" si="11"/>
        <v>-</v>
      </c>
      <c r="DF6" s="21">
        <f t="shared" si="11"/>
        <v>82.08</v>
      </c>
      <c r="DG6" s="21">
        <f t="shared" si="11"/>
        <v>82.26</v>
      </c>
      <c r="DH6" s="20" t="str">
        <f>IF(DH7="","",IF(DH7="-","【-】","【"&amp;SUBSTITUTE(TEXT(DH7,"#,##0.00"),"-","△")&amp;"】"))</f>
        <v>【95.72】</v>
      </c>
      <c r="DI6" s="21" t="str">
        <f>IF(DI7="",NA(),DI7)</f>
        <v>-</v>
      </c>
      <c r="DJ6" s="21" t="str">
        <f t="shared" ref="DJ6:DR6" si="12">IF(DJ7="",NA(),DJ7)</f>
        <v>-</v>
      </c>
      <c r="DK6" s="21" t="str">
        <f t="shared" si="12"/>
        <v>-</v>
      </c>
      <c r="DL6" s="21">
        <f t="shared" si="12"/>
        <v>4.38</v>
      </c>
      <c r="DM6" s="21">
        <f t="shared" si="12"/>
        <v>8.74</v>
      </c>
      <c r="DN6" s="21" t="str">
        <f t="shared" si="12"/>
        <v>-</v>
      </c>
      <c r="DO6" s="21" t="str">
        <f t="shared" si="12"/>
        <v>-</v>
      </c>
      <c r="DP6" s="21" t="str">
        <f t="shared" si="12"/>
        <v>-</v>
      </c>
      <c r="DQ6" s="21">
        <f t="shared" si="12"/>
        <v>12.7</v>
      </c>
      <c r="DR6" s="21">
        <f t="shared" si="12"/>
        <v>21.94</v>
      </c>
      <c r="DS6" s="20" t="str">
        <f>IF(DS7="","",IF(DS7="-","【-】","【"&amp;SUBSTITUTE(TEXT(DS7,"#,##0.00"),"-","△")&amp;"】"))</f>
        <v>【38.17】</v>
      </c>
      <c r="DT6" s="21" t="str">
        <f>IF(DT7="",NA(),DT7)</f>
        <v>-</v>
      </c>
      <c r="DU6" s="21" t="str">
        <f t="shared" ref="DU6:EC6" si="13">IF(DU7="",NA(),DU7)</f>
        <v>-</v>
      </c>
      <c r="DV6" s="21" t="str">
        <f t="shared" si="13"/>
        <v>-</v>
      </c>
      <c r="DW6" s="20">
        <f t="shared" si="13"/>
        <v>0</v>
      </c>
      <c r="DX6" s="20">
        <f t="shared" si="13"/>
        <v>0</v>
      </c>
      <c r="DY6" s="21" t="str">
        <f t="shared" si="13"/>
        <v>-</v>
      </c>
      <c r="DZ6" s="21" t="str">
        <f t="shared" si="13"/>
        <v>-</v>
      </c>
      <c r="EA6" s="21" t="str">
        <f t="shared" si="13"/>
        <v>-</v>
      </c>
      <c r="EB6" s="20">
        <f t="shared" si="13"/>
        <v>0</v>
      </c>
      <c r="EC6" s="20">
        <f t="shared" si="13"/>
        <v>0</v>
      </c>
      <c r="ED6" s="20" t="str">
        <f>IF(ED7="","",IF(ED7="-","【-】","【"&amp;SUBSTITUTE(TEXT(ED7,"#,##0.00"),"-","△")&amp;"】"))</f>
        <v>【6.54】</v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0">
        <f t="shared" si="14"/>
        <v>0</v>
      </c>
      <c r="EI6" s="20">
        <f t="shared" si="14"/>
        <v>0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>
        <f t="shared" si="14"/>
        <v>1.65</v>
      </c>
      <c r="EN6" s="21">
        <f t="shared" si="14"/>
        <v>0.1</v>
      </c>
      <c r="EO6" s="20" t="str">
        <f>IF(EO7="","",IF(EO7="-","【-】","【"&amp;SUBSTITUTE(TEXT(EO7,"#,##0.00"),"-","△")&amp;"】"))</f>
        <v>【0.24】</v>
      </c>
    </row>
    <row r="7" spans="1:148" s="22" customFormat="1" x14ac:dyDescent="0.15">
      <c r="A7" s="14"/>
      <c r="B7" s="23">
        <v>2021</v>
      </c>
      <c r="C7" s="23">
        <v>422142</v>
      </c>
      <c r="D7" s="23">
        <v>46</v>
      </c>
      <c r="E7" s="23">
        <v>17</v>
      </c>
      <c r="F7" s="23">
        <v>1</v>
      </c>
      <c r="G7" s="23">
        <v>0</v>
      </c>
      <c r="H7" s="23" t="s">
        <v>95</v>
      </c>
      <c r="I7" s="23" t="s">
        <v>96</v>
      </c>
      <c r="J7" s="23" t="s">
        <v>97</v>
      </c>
      <c r="K7" s="23" t="s">
        <v>98</v>
      </c>
      <c r="L7" s="23" t="s">
        <v>99</v>
      </c>
      <c r="M7" s="23" t="s">
        <v>100</v>
      </c>
      <c r="N7" s="24" t="s">
        <v>101</v>
      </c>
      <c r="O7" s="24">
        <v>71.69</v>
      </c>
      <c r="P7" s="24">
        <v>10.32</v>
      </c>
      <c r="Q7" s="24">
        <v>73.78</v>
      </c>
      <c r="R7" s="24">
        <v>2750</v>
      </c>
      <c r="S7" s="24">
        <v>43449</v>
      </c>
      <c r="T7" s="24">
        <v>170.13</v>
      </c>
      <c r="U7" s="24">
        <v>255.39</v>
      </c>
      <c r="V7" s="24">
        <v>4450</v>
      </c>
      <c r="W7" s="24">
        <v>1.79</v>
      </c>
      <c r="X7" s="24">
        <v>2486.0300000000002</v>
      </c>
      <c r="Y7" s="24" t="s">
        <v>101</v>
      </c>
      <c r="Z7" s="24" t="s">
        <v>101</v>
      </c>
      <c r="AA7" s="24" t="s">
        <v>101</v>
      </c>
      <c r="AB7" s="24">
        <v>142.37</v>
      </c>
      <c r="AC7" s="24">
        <v>117.61</v>
      </c>
      <c r="AD7" s="24" t="s">
        <v>101</v>
      </c>
      <c r="AE7" s="24" t="s">
        <v>101</v>
      </c>
      <c r="AF7" s="24" t="s">
        <v>101</v>
      </c>
      <c r="AG7" s="24">
        <v>107.21</v>
      </c>
      <c r="AH7" s="24">
        <v>107.54</v>
      </c>
      <c r="AI7" s="24">
        <v>107.02</v>
      </c>
      <c r="AJ7" s="24" t="s">
        <v>101</v>
      </c>
      <c r="AK7" s="24" t="s">
        <v>101</v>
      </c>
      <c r="AL7" s="24" t="s">
        <v>101</v>
      </c>
      <c r="AM7" s="24">
        <v>0</v>
      </c>
      <c r="AN7" s="24">
        <v>0</v>
      </c>
      <c r="AO7" s="24" t="s">
        <v>101</v>
      </c>
      <c r="AP7" s="24" t="s">
        <v>101</v>
      </c>
      <c r="AQ7" s="24" t="s">
        <v>101</v>
      </c>
      <c r="AR7" s="24">
        <v>43.71</v>
      </c>
      <c r="AS7" s="24">
        <v>19.059999999999999</v>
      </c>
      <c r="AT7" s="24">
        <v>3.09</v>
      </c>
      <c r="AU7" s="24" t="s">
        <v>101</v>
      </c>
      <c r="AV7" s="24" t="s">
        <v>101</v>
      </c>
      <c r="AW7" s="24" t="s">
        <v>101</v>
      </c>
      <c r="AX7" s="24">
        <v>150.13</v>
      </c>
      <c r="AY7" s="24">
        <v>189.07</v>
      </c>
      <c r="AZ7" s="24" t="s">
        <v>101</v>
      </c>
      <c r="BA7" s="24" t="s">
        <v>101</v>
      </c>
      <c r="BB7" s="24" t="s">
        <v>101</v>
      </c>
      <c r="BC7" s="24">
        <v>40.67</v>
      </c>
      <c r="BD7" s="24">
        <v>47.58</v>
      </c>
      <c r="BE7" s="24">
        <v>71.39</v>
      </c>
      <c r="BF7" s="24" t="s">
        <v>101</v>
      </c>
      <c r="BG7" s="24" t="s">
        <v>101</v>
      </c>
      <c r="BH7" s="24" t="s">
        <v>101</v>
      </c>
      <c r="BI7" s="24">
        <v>2163.0300000000002</v>
      </c>
      <c r="BJ7" s="24">
        <v>0</v>
      </c>
      <c r="BK7" s="24" t="s">
        <v>101</v>
      </c>
      <c r="BL7" s="24" t="s">
        <v>101</v>
      </c>
      <c r="BM7" s="24" t="s">
        <v>101</v>
      </c>
      <c r="BN7" s="24">
        <v>1050.51</v>
      </c>
      <c r="BO7" s="24">
        <v>1108.8</v>
      </c>
      <c r="BP7" s="24">
        <v>669.11</v>
      </c>
      <c r="BQ7" s="24" t="s">
        <v>101</v>
      </c>
      <c r="BR7" s="24" t="s">
        <v>101</v>
      </c>
      <c r="BS7" s="24" t="s">
        <v>101</v>
      </c>
      <c r="BT7" s="24">
        <v>81.63</v>
      </c>
      <c r="BU7" s="24">
        <v>55.99</v>
      </c>
      <c r="BV7" s="24" t="s">
        <v>101</v>
      </c>
      <c r="BW7" s="24" t="s">
        <v>101</v>
      </c>
      <c r="BX7" s="24" t="s">
        <v>101</v>
      </c>
      <c r="BY7" s="24">
        <v>82.65</v>
      </c>
      <c r="BZ7" s="24">
        <v>79.63</v>
      </c>
      <c r="CA7" s="24">
        <v>99.73</v>
      </c>
      <c r="CB7" s="24" t="s">
        <v>101</v>
      </c>
      <c r="CC7" s="24" t="s">
        <v>101</v>
      </c>
      <c r="CD7" s="24" t="s">
        <v>101</v>
      </c>
      <c r="CE7" s="24">
        <v>170.99</v>
      </c>
      <c r="CF7" s="24">
        <v>250.07</v>
      </c>
      <c r="CG7" s="24" t="s">
        <v>101</v>
      </c>
      <c r="CH7" s="24" t="s">
        <v>101</v>
      </c>
      <c r="CI7" s="24" t="s">
        <v>101</v>
      </c>
      <c r="CJ7" s="24">
        <v>186.3</v>
      </c>
      <c r="CK7" s="24">
        <v>213.66</v>
      </c>
      <c r="CL7" s="24">
        <v>134.97999999999999</v>
      </c>
      <c r="CM7" s="24" t="s">
        <v>101</v>
      </c>
      <c r="CN7" s="24" t="s">
        <v>101</v>
      </c>
      <c r="CO7" s="24" t="s">
        <v>101</v>
      </c>
      <c r="CP7" s="24">
        <v>61.06</v>
      </c>
      <c r="CQ7" s="24">
        <v>60.06</v>
      </c>
      <c r="CR7" s="24" t="s">
        <v>101</v>
      </c>
      <c r="CS7" s="24" t="s">
        <v>101</v>
      </c>
      <c r="CT7" s="24" t="s">
        <v>101</v>
      </c>
      <c r="CU7" s="24">
        <v>50.53</v>
      </c>
      <c r="CV7" s="24">
        <v>48.19</v>
      </c>
      <c r="CW7" s="24">
        <v>59.99</v>
      </c>
      <c r="CX7" s="24" t="s">
        <v>101</v>
      </c>
      <c r="CY7" s="24" t="s">
        <v>101</v>
      </c>
      <c r="CZ7" s="24" t="s">
        <v>101</v>
      </c>
      <c r="DA7" s="24">
        <v>66.010000000000005</v>
      </c>
      <c r="DB7" s="24">
        <v>66.02</v>
      </c>
      <c r="DC7" s="24" t="s">
        <v>101</v>
      </c>
      <c r="DD7" s="24" t="s">
        <v>101</v>
      </c>
      <c r="DE7" s="24" t="s">
        <v>101</v>
      </c>
      <c r="DF7" s="24">
        <v>82.08</v>
      </c>
      <c r="DG7" s="24">
        <v>82.26</v>
      </c>
      <c r="DH7" s="24">
        <v>95.72</v>
      </c>
      <c r="DI7" s="24" t="s">
        <v>101</v>
      </c>
      <c r="DJ7" s="24" t="s">
        <v>101</v>
      </c>
      <c r="DK7" s="24" t="s">
        <v>101</v>
      </c>
      <c r="DL7" s="24">
        <v>4.38</v>
      </c>
      <c r="DM7" s="24">
        <v>8.74</v>
      </c>
      <c r="DN7" s="24" t="s">
        <v>101</v>
      </c>
      <c r="DO7" s="24" t="s">
        <v>101</v>
      </c>
      <c r="DP7" s="24" t="s">
        <v>101</v>
      </c>
      <c r="DQ7" s="24">
        <v>12.7</v>
      </c>
      <c r="DR7" s="24">
        <v>21.94</v>
      </c>
      <c r="DS7" s="24">
        <v>38.17</v>
      </c>
      <c r="DT7" s="24" t="s">
        <v>101</v>
      </c>
      <c r="DU7" s="24" t="s">
        <v>101</v>
      </c>
      <c r="DV7" s="24" t="s">
        <v>101</v>
      </c>
      <c r="DW7" s="24">
        <v>0</v>
      </c>
      <c r="DX7" s="24">
        <v>0</v>
      </c>
      <c r="DY7" s="24" t="s">
        <v>101</v>
      </c>
      <c r="DZ7" s="24" t="s">
        <v>101</v>
      </c>
      <c r="EA7" s="24" t="s">
        <v>101</v>
      </c>
      <c r="EB7" s="24">
        <v>0</v>
      </c>
      <c r="EC7" s="24">
        <v>0</v>
      </c>
      <c r="ED7" s="24">
        <v>6.54</v>
      </c>
      <c r="EE7" s="24" t="s">
        <v>101</v>
      </c>
      <c r="EF7" s="24" t="s">
        <v>101</v>
      </c>
      <c r="EG7" s="24" t="s">
        <v>101</v>
      </c>
      <c r="EH7" s="24">
        <v>0</v>
      </c>
      <c r="EI7" s="24">
        <v>0</v>
      </c>
      <c r="EJ7" s="24" t="s">
        <v>101</v>
      </c>
      <c r="EK7" s="24" t="s">
        <v>101</v>
      </c>
      <c r="EL7" s="24" t="s">
        <v>101</v>
      </c>
      <c r="EM7" s="24">
        <v>1.65</v>
      </c>
      <c r="EN7" s="24">
        <v>0.1</v>
      </c>
      <c r="EO7" s="24">
        <v>0.24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102</v>
      </c>
      <c r="C9" s="26" t="s">
        <v>103</v>
      </c>
      <c r="D9" s="26" t="s">
        <v>104</v>
      </c>
      <c r="E9" s="26" t="s">
        <v>105</v>
      </c>
      <c r="F9" s="26" t="s">
        <v>106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107</v>
      </c>
    </row>
    <row r="12" spans="1:148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108</v>
      </c>
    </row>
    <row r="13" spans="1:148" x14ac:dyDescent="0.15">
      <c r="B13" t="s">
        <v>109</v>
      </c>
      <c r="C13" t="s">
        <v>109</v>
      </c>
      <c r="D13" t="s">
        <v>110</v>
      </c>
      <c r="E13" t="s">
        <v>111</v>
      </c>
      <c r="F13" t="s">
        <v>111</v>
      </c>
      <c r="G13" t="s">
        <v>112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住本　光貴</cp:lastModifiedBy>
  <dcterms:created xsi:type="dcterms:W3CDTF">2023-01-12T23:35:22Z</dcterms:created>
  <dcterms:modified xsi:type="dcterms:W3CDTF">2023-01-19T10:29:14Z</dcterms:modified>
  <cp:category/>
</cp:coreProperties>
</file>