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01\data\上下水道課\●下水道\●020300財政関係\□公営企業に係る経営比較分析表\R4公営企業に係る経営比較分析表（令和３年度決算）\09 壱岐市\08_下水道\"/>
    </mc:Choice>
  </mc:AlternateContent>
  <workbookProtection workbookAlgorithmName="SHA-512" workbookHashValue="QrliRjpSp2l7WpNWRIHQcVavb97kIKGdRSQ8B1/EAdEAON0IhgXIemZR9OS4ppy78WHEomDo1jrsNskdrD0r2Q==" workbookSaltValue="4rdQ9aRQRo2uKrg21/+Y+w==" workbookSpinCount="100000" lockStructure="1"/>
  <bookViews>
    <workbookView xWindow="0" yWindow="0" windowWidth="27840" windowHeight="127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<sst xmlns="http://schemas.openxmlformats.org/spreadsheetml/2006/main" count="236" uniqueCount="119">
  <si>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</si>
  <si>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</si>
  <si>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</si>
  <si>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</si>
  <si>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</si>
  <si>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</si>
  <si>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</si>
  <si>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</si>
  <si>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</si>
  <si>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</si>
  <si>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</si>
  <si>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</si>
  <si>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</si>
  <si>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</si>
  <si>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</si>
  <si>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</si>
  <si>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</si>
  <si>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</si>
  <si>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</si>
  <si>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</si>
  <si>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</si>
  <si>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</si>
  <si>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</si>
  <si>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</si>
  <si>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</si>
  <si>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</si>
  <si>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</si>
  <si>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</si>
  <si>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</si>
  <si>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</si>
  <si>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</si>
  <si>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</si>
  <si>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</si>
  <si>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</si>
  <si>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</si>
  <si>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</si>
  <si>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</si>
  <si>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</si>
  <si>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</si>
  <si>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</si>
  <si>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</si>
  <si>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</si>
  <si>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</si>
  <si>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</si>
  <si>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</si>
  <si>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</si>
  <si>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</si>
  <si>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</si>
  <si>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</si>
  <si>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</si>
  <si>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</si>
  <si>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</si>
  <si>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</si>
  <si>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</si>
  <si>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</si>
  <si>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</si>
  <si>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</si>
  <si>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</si>
  <si>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</si>
  <si>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</si>
  <si>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</si>
  <si>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</si>
  <si>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</si>
  <si>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</si>
  <si>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</si>
  <si>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</si>
  <si>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</si>
  <si>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</si>
  <si>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</si>
  <si>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</si>
  <si>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</si>
  <si>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</si>
  <si>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</si>
  <si>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</si>
  <si>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</si>
  <si>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</si>
  <si>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</si>
  <si>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</si>
  <si>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</si>
  <si>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</si>
  <si>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</si>
  <si>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</si>
  <si>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</si>
  <si>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</si>
  <si>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</si>
  <si>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</si>
  <si>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</si>
  <si>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</si>
  <si>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</si>
  <si>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</si>
  <si>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</si>
  <si>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</si>
  <si>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</si>
  <si>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</si>
  <si>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</si>
  <si>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</si>
  <si>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</si>
  <si>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</si>
  <si>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</si>
  <si>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</si>
  <si>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</si>
  <si>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</si>
  <si>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</si>
  <si>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</si>
  <si>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</si>
  <si>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</si>
  <si>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</si>
  <si>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</si>
  <si>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</si>
  <si>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</si>
  <si>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</si>
  <si>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</si>
  <si>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</si>
  <si>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</si>
  <si>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</si>
  <si>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</si>
  <si>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当市では、２つの処理区(北部処理区、中央処理区)で公共下水道事業を実施しているが事業着手年度が平成７年であるため、比較的新しい状況である。</t>
    <rPh sb="0" eb="2">
      <t>トウシ</t>
    </rPh>
    <rPh sb="8" eb="10">
      <t>ショリ</t>
    </rPh>
    <rPh sb="10" eb="11">
      <t>ク</t>
    </rPh>
    <rPh sb="12" eb="14">
      <t>ホクブ</t>
    </rPh>
    <rPh sb="14" eb="16">
      <t>ショリ</t>
    </rPh>
    <rPh sb="16" eb="17">
      <t>ク</t>
    </rPh>
    <rPh sb="18" eb="20">
      <t>チュウオウ</t>
    </rPh>
    <rPh sb="20" eb="22">
      <t>ショリ</t>
    </rPh>
    <rPh sb="22" eb="23">
      <t>ク</t>
    </rPh>
    <rPh sb="25" eb="27">
      <t>コウキョウ</t>
    </rPh>
    <rPh sb="27" eb="30">
      <t>ゲスイドウ</t>
    </rPh>
    <rPh sb="30" eb="32">
      <t>ジギョウ</t>
    </rPh>
    <rPh sb="33" eb="35">
      <t>ジッシ</t>
    </rPh>
    <rPh sb="40" eb="42">
      <t>ジギョウ</t>
    </rPh>
    <rPh sb="42" eb="44">
      <t>チャクシュ</t>
    </rPh>
    <rPh sb="44" eb="46">
      <t>ネンド</t>
    </rPh>
    <rPh sb="47" eb="49">
      <t>ヘイセイ</t>
    </rPh>
    <rPh sb="50" eb="51">
      <t>ネン</t>
    </rPh>
    <rPh sb="57" eb="60">
      <t>ヒカクテキ</t>
    </rPh>
    <rPh sb="60" eb="61">
      <t>アタラ</t>
    </rPh>
    <rPh sb="63" eb="65">
      <t>ジョウキョウ</t>
    </rPh>
    <phoneticPr fontId="4"/>
  </si>
  <si>
    <t>　当市の課題は接続率が低いことに起因する使用量の収入の少なさである。使用料収入の確保に努めるため加入推進を強化し、加入者増に努めることが重要である。また、長期的な課題としては、将来の管渠更新を見据え、定期的な点検等により、適切に維持管理を行うことで、トータルコストの削減に努めることが重要である。一方で、今後想定される人口減少社会に鑑み、維持管理計画等の見直し（予算の平準化）を検討する必要がある。</t>
    <rPh sb="1" eb="3">
      <t>トウシ</t>
    </rPh>
    <rPh sb="4" eb="6">
      <t>カダイ</t>
    </rPh>
    <rPh sb="7" eb="9">
      <t>セツゾク</t>
    </rPh>
    <rPh sb="9" eb="10">
      <t>リツ</t>
    </rPh>
    <rPh sb="11" eb="12">
      <t>ヒク</t>
    </rPh>
    <rPh sb="16" eb="18">
      <t>キイン</t>
    </rPh>
    <rPh sb="20" eb="23">
      <t>シヨウリョウ</t>
    </rPh>
    <rPh sb="24" eb="26">
      <t>シュウニュウ</t>
    </rPh>
    <rPh sb="27" eb="28">
      <t>スク</t>
    </rPh>
    <rPh sb="34" eb="37">
      <t>シヨウリョウ</t>
    </rPh>
    <rPh sb="37" eb="39">
      <t>シュウニュウ</t>
    </rPh>
    <rPh sb="40" eb="42">
      <t>カクホ</t>
    </rPh>
    <rPh sb="43" eb="44">
      <t>ツト</t>
    </rPh>
    <rPh sb="48" eb="50">
      <t>カニュウ</t>
    </rPh>
    <rPh sb="50" eb="52">
      <t>スイシン</t>
    </rPh>
    <rPh sb="53" eb="55">
      <t>キョウカ</t>
    </rPh>
    <rPh sb="57" eb="60">
      <t>カニュウシャ</t>
    </rPh>
    <rPh sb="60" eb="61">
      <t>ゾウ</t>
    </rPh>
    <rPh sb="62" eb="63">
      <t>ツト</t>
    </rPh>
    <rPh sb="68" eb="70">
      <t>ジュウヨウ</t>
    </rPh>
    <rPh sb="77" eb="79">
      <t>チョウキ</t>
    </rPh>
    <rPh sb="79" eb="80">
      <t>テキ</t>
    </rPh>
    <rPh sb="81" eb="83">
      <t>カダイ</t>
    </rPh>
    <rPh sb="88" eb="90">
      <t>ショウライ</t>
    </rPh>
    <rPh sb="91" eb="93">
      <t>カンキョ</t>
    </rPh>
    <rPh sb="93" eb="95">
      <t>コウシン</t>
    </rPh>
    <rPh sb="96" eb="98">
      <t>ミス</t>
    </rPh>
    <rPh sb="100" eb="103">
      <t>テイキテキ</t>
    </rPh>
    <rPh sb="104" eb="106">
      <t>テンケン</t>
    </rPh>
    <rPh sb="106" eb="107">
      <t>トウ</t>
    </rPh>
    <rPh sb="111" eb="113">
      <t>テキセツ</t>
    </rPh>
    <rPh sb="114" eb="116">
      <t>イジ</t>
    </rPh>
    <rPh sb="116" eb="118">
      <t>カンリ</t>
    </rPh>
    <rPh sb="119" eb="120">
      <t>オコナ</t>
    </rPh>
    <rPh sb="133" eb="135">
      <t>サクゲン</t>
    </rPh>
    <rPh sb="136" eb="137">
      <t>ツト</t>
    </rPh>
    <rPh sb="142" eb="144">
      <t>ジュウヨウ</t>
    </rPh>
    <rPh sb="148" eb="150">
      <t>イッポウ</t>
    </rPh>
    <rPh sb="152" eb="154">
      <t>コンゴ</t>
    </rPh>
    <rPh sb="154" eb="156">
      <t>ソウテイ</t>
    </rPh>
    <rPh sb="159" eb="161">
      <t>ジンコウ</t>
    </rPh>
    <rPh sb="161" eb="163">
      <t>ゲンショウ</t>
    </rPh>
    <rPh sb="163" eb="165">
      <t>シャカイ</t>
    </rPh>
    <rPh sb="166" eb="167">
      <t>カンガ</t>
    </rPh>
    <rPh sb="169" eb="171">
      <t>イジ</t>
    </rPh>
    <rPh sb="171" eb="173">
      <t>カンリ</t>
    </rPh>
    <rPh sb="173" eb="175">
      <t>ケイカク</t>
    </rPh>
    <rPh sb="175" eb="176">
      <t>トウ</t>
    </rPh>
    <rPh sb="177" eb="179">
      <t>ミナオ</t>
    </rPh>
    <rPh sb="181" eb="183">
      <t>ヨサン</t>
    </rPh>
    <rPh sb="184" eb="187">
      <t>ヘイジュンカ</t>
    </rPh>
    <rPh sb="189" eb="191">
      <t>ケントウ</t>
    </rPh>
    <rPh sb="193" eb="195">
      <t>ヒツヨウ</t>
    </rPh>
    <phoneticPr fontId="4"/>
  </si>
  <si>
    <t>当市では、２つの処理区(北部処理区、中央処理区)で公共下水道事業を実施している。①収益的収支率及び⑤経費回収率は１００％未満である。令和２年度実績から大きく下落した理由については、令和６年度からの公営企業移行に向けた移行業務を令和３年から令和５年までの３ヶ年で行っており、それにかかる委託費による経緯の増が主な原因とされる。また、収入についてはその半数以上を一般会計繰入金が占めており、一般会計繰入金に依存している状況であるため使用料収入の確保が必要である。当市においては令和２年度に公共下水道の整備が完了したため、今後、公共下水道への加入増加に努めることで使用料収入を増やすことが必要である。比較的使用水量の多い、集合住宅、病院などで未だ接続がされていないところがあれば加入推進に努めたい。
⑥汚水処理原価を下げるために今後も経営の効率化に努めることで使用料収入を増やすことが必要である。
⑦施設利用率は前年に対し増加傾向であるが、その要因として、加入推進、接続率の向上による有収水量の増加であると考えられる。今後は水洗化率についてもさらなる向上を図る。</t>
    <rPh sb="0" eb="2">
      <t>トウシ</t>
    </rPh>
    <rPh sb="8" eb="10">
      <t>ショリ</t>
    </rPh>
    <rPh sb="10" eb="11">
      <t>ク</t>
    </rPh>
    <rPh sb="12" eb="14">
      <t>ホクブ</t>
    </rPh>
    <rPh sb="14" eb="16">
      <t>ショリ</t>
    </rPh>
    <rPh sb="16" eb="17">
      <t>ク</t>
    </rPh>
    <rPh sb="18" eb="20">
      <t>チュウオウ</t>
    </rPh>
    <rPh sb="20" eb="22">
      <t>ショリ</t>
    </rPh>
    <rPh sb="22" eb="23">
      <t>ク</t>
    </rPh>
    <rPh sb="25" eb="27">
      <t>コウキョウ</t>
    </rPh>
    <rPh sb="27" eb="30">
      <t>ゲスイドウ</t>
    </rPh>
    <rPh sb="30" eb="32">
      <t>ジギョウ</t>
    </rPh>
    <rPh sb="33" eb="35">
      <t>ジッシ</t>
    </rPh>
    <rPh sb="41" eb="44">
      <t>シュウエキテキ</t>
    </rPh>
    <rPh sb="44" eb="47">
      <t>シュウシリツ</t>
    </rPh>
    <rPh sb="47" eb="48">
      <t>オヨ</t>
    </rPh>
    <rPh sb="50" eb="52">
      <t>ケイヒ</t>
    </rPh>
    <rPh sb="52" eb="55">
      <t>カイシュウリツ</t>
    </rPh>
    <rPh sb="60" eb="62">
      <t>ミマン</t>
    </rPh>
    <rPh sb="66" eb="68">
      <t>レイワ</t>
    </rPh>
    <rPh sb="69" eb="70">
      <t>ネン</t>
    </rPh>
    <rPh sb="70" eb="71">
      <t>ド</t>
    </rPh>
    <rPh sb="71" eb="73">
      <t>ジッセキ</t>
    </rPh>
    <rPh sb="75" eb="76">
      <t>オオ</t>
    </rPh>
    <rPh sb="78" eb="80">
      <t>ゲラク</t>
    </rPh>
    <rPh sb="82" eb="84">
      <t>リユウ</t>
    </rPh>
    <rPh sb="90" eb="92">
      <t>レイワ</t>
    </rPh>
    <rPh sb="93" eb="95">
      <t>ネンド</t>
    </rPh>
    <rPh sb="98" eb="100">
      <t>コウエイ</t>
    </rPh>
    <rPh sb="100" eb="102">
      <t>キギョウ</t>
    </rPh>
    <rPh sb="102" eb="104">
      <t>イコウ</t>
    </rPh>
    <rPh sb="105" eb="106">
      <t>ム</t>
    </rPh>
    <rPh sb="108" eb="110">
      <t>イコウ</t>
    </rPh>
    <rPh sb="110" eb="112">
      <t>ギョウム</t>
    </rPh>
    <rPh sb="113" eb="115">
      <t>レイワ</t>
    </rPh>
    <rPh sb="116" eb="117">
      <t>ネン</t>
    </rPh>
    <rPh sb="119" eb="121">
      <t>レイワ</t>
    </rPh>
    <rPh sb="122" eb="123">
      <t>ネン</t>
    </rPh>
    <rPh sb="128" eb="129">
      <t>ネン</t>
    </rPh>
    <rPh sb="130" eb="131">
      <t>オコナ</t>
    </rPh>
    <rPh sb="142" eb="144">
      <t>イタク</t>
    </rPh>
    <rPh sb="144" eb="145">
      <t>ヒ</t>
    </rPh>
    <rPh sb="148" eb="150">
      <t>ケイイ</t>
    </rPh>
    <rPh sb="151" eb="152">
      <t>ゾウ</t>
    </rPh>
    <rPh sb="153" eb="154">
      <t>オモ</t>
    </rPh>
    <rPh sb="155" eb="157">
      <t>ゲンイン</t>
    </rPh>
    <rPh sb="165" eb="167">
      <t>シュウニュウ</t>
    </rPh>
    <rPh sb="174" eb="176">
      <t>ハンスウ</t>
    </rPh>
    <rPh sb="176" eb="178">
      <t>イジョウ</t>
    </rPh>
    <rPh sb="179" eb="181">
      <t>イッパン</t>
    </rPh>
    <rPh sb="181" eb="183">
      <t>カイケイ</t>
    </rPh>
    <rPh sb="183" eb="186">
      <t>クリイレキン</t>
    </rPh>
    <rPh sb="187" eb="188">
      <t>シ</t>
    </rPh>
    <rPh sb="193" eb="195">
      <t>イッパン</t>
    </rPh>
    <rPh sb="195" eb="197">
      <t>カイケイ</t>
    </rPh>
    <rPh sb="197" eb="200">
      <t>クリイレキン</t>
    </rPh>
    <rPh sb="201" eb="203">
      <t>イゾン</t>
    </rPh>
    <rPh sb="207" eb="209">
      <t>ジョウキョウ</t>
    </rPh>
    <rPh sb="214" eb="217">
      <t>シヨウリョウ</t>
    </rPh>
    <rPh sb="217" eb="219">
      <t>シュウニュウ</t>
    </rPh>
    <rPh sb="220" eb="222">
      <t>カクホ</t>
    </rPh>
    <rPh sb="223" eb="225">
      <t>ヒツヨウ</t>
    </rPh>
    <rPh sb="229" eb="231">
      <t>トウシ</t>
    </rPh>
    <rPh sb="236" eb="238">
      <t>レイワ</t>
    </rPh>
    <rPh sb="239" eb="241">
      <t>ネンド</t>
    </rPh>
    <rPh sb="242" eb="244">
      <t>コウキョウ</t>
    </rPh>
    <rPh sb="244" eb="247">
      <t>ゲスイドウ</t>
    </rPh>
    <rPh sb="248" eb="250">
      <t>セイビ</t>
    </rPh>
    <rPh sb="251" eb="253">
      <t>カンリョウ</t>
    </rPh>
    <rPh sb="258" eb="260">
      <t>コンゴ</t>
    </rPh>
    <rPh sb="261" eb="263">
      <t>コウキョウ</t>
    </rPh>
    <rPh sb="263" eb="266">
      <t>ゲスイドウ</t>
    </rPh>
    <rPh sb="268" eb="270">
      <t>カニュウ</t>
    </rPh>
    <rPh sb="270" eb="272">
      <t>ゾウカ</t>
    </rPh>
    <rPh sb="273" eb="274">
      <t>ツト</t>
    </rPh>
    <rPh sb="279" eb="282">
      <t>シヨウリョウ</t>
    </rPh>
    <rPh sb="282" eb="284">
      <t>シュウニュウ</t>
    </rPh>
    <rPh sb="285" eb="286">
      <t>フ</t>
    </rPh>
    <rPh sb="291" eb="293">
      <t>ヒツヨウ</t>
    </rPh>
    <rPh sb="297" eb="300">
      <t>ヒカクテキ</t>
    </rPh>
    <rPh sb="300" eb="302">
      <t>シヨウ</t>
    </rPh>
    <rPh sb="302" eb="304">
      <t>スイリョウ</t>
    </rPh>
    <rPh sb="305" eb="306">
      <t>オオ</t>
    </rPh>
    <rPh sb="308" eb="310">
      <t>シュウゴウ</t>
    </rPh>
    <rPh sb="310" eb="312">
      <t>ジュウタク</t>
    </rPh>
    <rPh sb="313" eb="315">
      <t>ビョウイン</t>
    </rPh>
    <rPh sb="318" eb="319">
      <t>イマ</t>
    </rPh>
    <rPh sb="320" eb="322">
      <t>セツゾク</t>
    </rPh>
    <rPh sb="336" eb="338">
      <t>カニュウ</t>
    </rPh>
    <rPh sb="338" eb="340">
      <t>スイシン</t>
    </rPh>
    <rPh sb="341" eb="342">
      <t>ツト</t>
    </rPh>
    <rPh sb="348" eb="350">
      <t>オスイ</t>
    </rPh>
    <rPh sb="350" eb="352">
      <t>ショリ</t>
    </rPh>
    <rPh sb="352" eb="354">
      <t>ゲンカ</t>
    </rPh>
    <rPh sb="355" eb="356">
      <t>サ</t>
    </rPh>
    <rPh sb="361" eb="363">
      <t>コンゴ</t>
    </rPh>
    <rPh sb="364" eb="366">
      <t>ケイエイ</t>
    </rPh>
    <rPh sb="367" eb="370">
      <t>コウリツカ</t>
    </rPh>
    <rPh sb="371" eb="372">
      <t>ツト</t>
    </rPh>
    <rPh sb="377" eb="380">
      <t>シヨウリョウ</t>
    </rPh>
    <rPh sb="380" eb="382">
      <t>シュウニュウ</t>
    </rPh>
    <rPh sb="383" eb="384">
      <t>フ</t>
    </rPh>
    <rPh sb="389" eb="391">
      <t>ヒツヨウ</t>
    </rPh>
    <rPh sb="397" eb="399">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</si>
</sst>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D4-4F7D-9EE1-8C438A5C875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BBD4-4F7D-9EE1-8C438A5C875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92.19</c:v>
                </c:pt>
                <c:pt idx="1">
                  <c:v>93.38</c:v>
                </c:pt>
                <c:pt idx="2">
                  <c:v>90.51</c:v>
                </c:pt>
                <c:pt idx="3">
                  <c:v>92.65</c:v>
                </c:pt>
                <c:pt idx="4">
                  <c:v>83.62</c:v>
                </c:pt>
              </c:numCache>
            </c:numRef>
          </c:val>
          <c:extLst>
            <c:ext xmlns:c16="http://schemas.microsoft.com/office/drawing/2014/chart" uri="{C3380CC4-5D6E-409C-BE32-E72D297353CC}">
              <c16:uniqueId val="{00000000-E1AA-4EC2-A37B-E8135C2EFEF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A-4EC2-A37B-E8135C2EFEF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A8-4E22-9AE4-DD11992646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A8-4E22-9AE4-DD11992646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11-4FAE-A776-E642FA689F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11-4FAE-A776-E642FA689F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B3-401F-8445-77017E56A1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B3-401F-8445-77017E56A1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BF-48D6-A7D9-494E296C8F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BF-48D6-A7D9-494E296C8F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83-4B4F-BEB8-F8EB44AD42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4483-4B4F-BEB8-F8EB44AD42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65.760000000000005</c:v>
                </c:pt>
                <c:pt idx="1">
                  <c:v>76.41</c:v>
                </c:pt>
                <c:pt idx="2">
                  <c:v>75.7</c:v>
                </c:pt>
                <c:pt idx="3">
                  <c:v>76.5</c:v>
                </c:pt>
                <c:pt idx="4">
                  <c:v>55.01</c:v>
                </c:pt>
              </c:numCache>
            </c:numRef>
          </c:val>
          <c:extLst>
            <c:ext xmlns:c16="http://schemas.microsoft.com/office/drawing/2014/chart" uri="{C3380CC4-5D6E-409C-BE32-E72D297353CC}">
              <c16:uniqueId val="{00000000-1E73-4C89-9795-DFE7FB6D22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1E73-4C89-9795-DFE7FB6D22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233.42</c:v>
                </c:pt>
                <c:pt idx="1">
                  <c:v>200.13</c:v>
                </c:pt>
                <c:pt idx="2">
                  <c:v>202.38</c:v>
                </c:pt>
                <c:pt idx="3">
                  <c:v>206.3</c:v>
                </c:pt>
                <c:pt idx="4">
                  <c:v>290</c:v>
                </c:pt>
              </c:numCache>
            </c:numRef>
          </c:val>
          <c:extLst>
            <c:ext xmlns:c16="http://schemas.microsoft.com/office/drawing/2014/chart" uri="{C3380CC4-5D6E-409C-BE32-E72D297353CC}">
              <c16:uniqueId val="{00000000-B761-420A-99E5-F7F29F58CF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B761-420A-99E5-F7F29F58CF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38.54</c:v>
                </c:pt>
                <c:pt idx="1">
                  <c:v>39.450000000000003</c:v>
                </c:pt>
                <c:pt idx="2">
                  <c:v>26.59</c:v>
                </c:pt>
                <c:pt idx="3">
                  <c:v>27.93</c:v>
                </c:pt>
                <c:pt idx="4">
                  <c:v>29.33</c:v>
                </c:pt>
              </c:numCache>
            </c:numRef>
          </c:val>
          <c:extLst>
            <c:ext xmlns:c16="http://schemas.microsoft.com/office/drawing/2014/chart" uri="{C3380CC4-5D6E-409C-BE32-E72D297353CC}">
              <c16:uniqueId val="{00000000-5356-40DC-A38D-BC0D9C432B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5356-40DC-A38D-BC0D9C432B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58.52</c:v>
                </c:pt>
                <c:pt idx="1">
                  <c:v>53.95</c:v>
                </c:pt>
                <c:pt idx="2">
                  <c:v>53.86</c:v>
                </c:pt>
                <c:pt idx="3">
                  <c:v>56.25</c:v>
                </c:pt>
                <c:pt idx="4">
                  <c:v>56.83</c:v>
                </c:pt>
              </c:numCache>
            </c:numRef>
          </c:val>
          <c:extLst>
            <c:ext xmlns:c16="http://schemas.microsoft.com/office/drawing/2014/chart" uri="{C3380CC4-5D6E-409C-BE32-E72D297353CC}">
              <c16:uniqueId val="{00000000-F75C-4031-9CE5-9D332AAD2D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F75C-4031-9CE5-9D332AAD2D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壱岐市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25494</v>
      </c>
      <c r="AM8" s="46"/>
      <c r="AN8" s="46"/>
      <c r="AO8" s="46"/>
      <c r="AP8" s="46"/>
      <c r="AQ8" s="46"/>
      <c r="AR8" s="46"/>
      <c r="AS8" s="46"/>
      <c r="AT8" s="45">
        <f>データ!T6</f>
        <v>139.41999999999999</v>
      </c>
      <c r="AU8" s="45"/>
      <c r="AV8" s="45"/>
      <c r="AW8" s="45"/>
      <c r="AX8" s="45"/>
      <c r="AY8" s="45"/>
      <c r="AZ8" s="45"/>
      <c r="BA8" s="45"/>
      <c r="BB8" s="45">
        <f>データ!U6</f>
        <v>182.86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13.65</v>
      </c>
      <c r="Q10" s="45"/>
      <c r="R10" s="45"/>
      <c r="S10" s="45"/>
      <c r="T10" s="45"/>
      <c r="U10" s="45"/>
      <c r="V10" s="45"/>
      <c r="W10" s="45">
        <f>データ!Q6</f>
        <v>100.44</v>
      </c>
      <c r="X10" s="45"/>
      <c r="Y10" s="45"/>
      <c r="Z10" s="45"/>
      <c r="AA10" s="45"/>
      <c r="AB10" s="45"/>
      <c r="AC10" s="45"/>
      <c r="AD10" s="46">
        <f>データ!R6</f>
        <v>3040</v>
      </c>
      <c r="AE10" s="46"/>
      <c r="AF10" s="46"/>
      <c r="AG10" s="46"/>
      <c r="AH10" s="46"/>
      <c r="AI10" s="46"/>
      <c r="AJ10" s="46"/>
      <c r="AK10" s="2"/>
      <c r="AL10" s="46">
        <f>データ!V6</f>
        <v>3435</v>
      </c>
      <c r="AM10" s="46"/>
      <c r="AN10" s="46"/>
      <c r="AO10" s="46"/>
      <c r="AP10" s="46"/>
      <c r="AQ10" s="46"/>
      <c r="AR10" s="46"/>
      <c r="AS10" s="46"/>
      <c r="AT10" s="45">
        <f>データ!W6</f>
        <v>1.87</v>
      </c>
      <c r="AU10" s="45"/>
      <c r="AV10" s="45"/>
      <c r="AW10" s="45"/>
      <c r="AX10" s="45"/>
      <c r="AY10" s="45"/>
      <c r="AZ10" s="45"/>
      <c r="BA10" s="45"/>
      <c r="BB10" s="45">
        <f>データ!X6</f>
        <v>1836.9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C7KhtApXPuM0mL1XWaGTi1bctS+3gx4ohW6iiQno4K0q20fO0umDH7LpgOoANkQmah/L4GXN1mvOILRVOD2y7Q==" saltValue="+rBNDm5muDTT1MvNEJtX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422100</v>
      </c>
      <c r="D6" s="19">
        <f t="shared" si="3"/>
        <v>47</v>
      </c>
      <c r="E6" s="19">
        <f t="shared" si="3"/>
        <v>17</v>
      </c>
      <c r="F6" s="19">
        <f t="shared" si="3"/>
        <v>1</v>
      </c>
      <c r="G6" s="19">
        <f t="shared" si="3"/>
        <v>0</v>
      </c>
      <c r="H6" s="19" t="str">
        <f t="shared" si="3"/>
        <v>長崎県　壱岐市</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13.65</v>
      </c>
      <c r="Q6" s="20">
        <f t="shared" si="3"/>
        <v>100.44</v>
      </c>
      <c r="R6" s="20">
        <f t="shared" si="3"/>
        <v>3040</v>
      </c>
      <c r="S6" s="20">
        <f t="shared" si="3"/>
        <v>25494</v>
      </c>
      <c r="T6" s="20">
        <f t="shared" si="3"/>
        <v>139.41999999999999</v>
      </c>
      <c r="U6" s="20">
        <f t="shared" si="3"/>
        <v>182.86</v>
      </c>
      <c r="V6" s="20">
        <f t="shared" si="3"/>
        <v>3435</v>
      </c>
      <c r="W6" s="20">
        <f t="shared" si="3"/>
        <v>1.87</v>
      </c>
      <c r="X6" s="20">
        <f t="shared" si="3"/>
        <v>1836.9</v>
      </c>
      <c r="Y6" s="21">
        <f>IF(Y7="",NA(),Y7)</f>
        <v>92.19</v>
      </c>
      <c r="Z6" s="21">
        <f t="shared" ref="Z6:AH6" si="4">IF(Z7="",NA(),Z7)</f>
        <v>93.38</v>
      </c>
      <c r="AA6" s="21">
        <f t="shared" si="4"/>
        <v>90.51</v>
      </c>
      <c r="AB6" s="21">
        <f t="shared" si="4"/>
        <v>92.65</v>
      </c>
      <c r="AC6" s="21">
        <f t="shared" si="4"/>
        <v>83.62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65.760000000000005</v>
      </c>
      <c r="BR6" s="21">
        <f t="shared" ref="BR6:BZ6" si="8">IF(BR7="",NA(),BR7)</f>
        <v>76.41</v>
      </c>
      <c r="BS6" s="21">
        <f t="shared" si="8"/>
        <v>75.7</v>
      </c>
      <c r="BT6" s="21">
        <f t="shared" si="8"/>
        <v>76.5</v>
      </c>
      <c r="BU6" s="21">
        <f t="shared" si="8"/>
        <v>55.01</v>
      </c>
      <c r="BV6" s="21">
        <f t="shared" si="8"/>
        <v>80.58</v>
      </c>
      <c r="BW6" s="21">
        <f t="shared" si="8"/>
        <v>78.92</v>
      </c>
      <c r="BX6" s="21">
        <f t="shared" si="8"/>
        <v>74.17</v>
      </c>
      <c r="BY6" s="21">
        <f t="shared" si="8"/>
        <v>79.77</v>
      </c>
      <c r="BZ6" s="21">
        <f t="shared" si="8"/>
        <v>79.63</v>
      </c>
      <c r="CA6" s="20" t="str">
        <f>IF(CA7="","",IF(CA7="-","【-】","【"&amp;SUBSTITUTE(TEXT(CA7,"#,##0.00"),"-","△")&amp;"】"))</f>
        <v>【99.73】</v>
      </c>
      <c r="CB6" s="21">
        <f>IF(CB7="",NA(),CB7)</f>
        <v>233.42</v>
      </c>
      <c r="CC6" s="21">
        <f t="shared" ref="CC6:CK6" si="9">IF(CC7="",NA(),CC7)</f>
        <v>200.13</v>
      </c>
      <c r="CD6" s="21">
        <f t="shared" si="9"/>
        <v>202.38</v>
      </c>
      <c r="CE6" s="21">
        <f t="shared" si="9"/>
        <v>206.3</v>
      </c>
      <c r="CF6" s="21">
        <f t="shared" si="9"/>
        <v>290</v>
      </c>
      <c r="CG6" s="21">
        <f t="shared" si="9"/>
        <v>216.21</v>
      </c>
      <c r="CH6" s="21">
        <f t="shared" si="9"/>
        <v>220.31</v>
      </c>
      <c r="CI6" s="21">
        <f t="shared" si="9"/>
        <v>230.95</v>
      </c>
      <c r="CJ6" s="21">
        <f t="shared" si="9"/>
        <v>214.56</v>
      </c>
      <c r="CK6" s="21">
        <f t="shared" si="9"/>
        <v>213.66</v>
      </c>
      <c r="CL6" s="20" t="str">
        <f>IF(CL7="","",IF(CL7="-","【-】","【"&amp;SUBSTITUTE(TEXT(CL7,"#,##0.00"),"-","△")&amp;"】"))</f>
        <v>【134.98】</v>
      </c>
      <c r="CM6" s="21">
        <f>IF(CM7="",NA(),CM7)</f>
        <v>38.54</v>
      </c>
      <c r="CN6" s="21">
        <f t="shared" ref="CN6:CV6" si="10">IF(CN7="",NA(),CN7)</f>
        <v>39.450000000000003</v>
      </c>
      <c r="CO6" s="21">
        <f t="shared" si="10"/>
        <v>26.59</v>
      </c>
      <c r="CP6" s="21">
        <f t="shared" si="10"/>
        <v>27.93</v>
      </c>
      <c r="CQ6" s="21">
        <f t="shared" si="10"/>
        <v>29.33</v>
      </c>
      <c r="CR6" s="21">
        <f t="shared" si="10"/>
        <v>50.24</v>
      </c>
      <c r="CS6" s="21">
        <f t="shared" si="10"/>
        <v>49.68</v>
      </c>
      <c r="CT6" s="21">
        <f t="shared" si="10"/>
        <v>49.27</v>
      </c>
      <c r="CU6" s="21">
        <f t="shared" si="10"/>
        <v>49.47</v>
      </c>
      <c r="CV6" s="21">
        <f t="shared" si="10"/>
        <v>48.19</v>
      </c>
      <c r="CW6" s="20" t="str">
        <f>IF(CW7="","",IF(CW7="-","【-】","【"&amp;SUBSTITUTE(TEXT(CW7,"#,##0.00"),"-","△")&amp;"】"))</f>
        <v>【59.99】</v>
      </c>
      <c r="CX6" s="21">
        <f>IF(CX7="",NA(),CX7)</f>
        <v>58.52</v>
      </c>
      <c r="CY6" s="21">
        <f t="shared" ref="CY6:DG6" si="11">IF(CY7="",NA(),CY7)</f>
        <v>53.95</v>
      </c>
      <c r="CZ6" s="21">
        <f t="shared" si="11"/>
        <v>53.86</v>
      </c>
      <c r="DA6" s="21">
        <f t="shared" si="11"/>
        <v>56.25</v>
      </c>
      <c r="DB6" s="21">
        <f t="shared" si="11"/>
        <v>56.83</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422100</v>
      </c>
      <c r="D7" s="23">
        <v>47</v>
      </c>
      <c r="E7" s="23">
        <v>17</v>
      </c>
      <c r="F7" s="23">
        <v>1</v>
      </c>
      <c r="G7" s="23">
        <v>0</v>
      </c>
      <c r="H7" s="23" t="s">
        <v>97</v>
      </c>
      <c r="I7" s="23" t="s">
        <v>98</v>
      </c>
      <c r="J7" s="23" t="s">
        <v>99</v>
      </c>
      <c r="K7" s="23" t="s">
        <v>100</v>
      </c>
      <c r="L7" s="23" t="s">
        <v>101</v>
      </c>
      <c r="M7" s="23" t="s">
        <v>102</v>
      </c>
      <c r="N7" s="24" t="s">
        <v>103</v>
      </c>
      <c r="O7" s="24" t="s">
        <v>104</v>
      </c>
      <c r="P7" s="24">
        <v>13.65</v>
      </c>
      <c r="Q7" s="24">
        <v>100.44</v>
      </c>
      <c r="R7" s="24">
        <v>3040</v>
      </c>
      <c r="S7" s="24">
        <v>25494</v>
      </c>
      <c r="T7" s="24">
        <v>139.41999999999999</v>
      </c>
      <c r="U7" s="24">
        <v>182.86</v>
      </c>
      <c r="V7" s="24">
        <v>3435</v>
      </c>
      <c r="W7" s="24">
        <v>1.87</v>
      </c>
      <c r="X7" s="24">
        <v>1836.9</v>
      </c>
      <c r="Y7" s="24">
        <v>92.19</v>
      </c>
      <c r="Z7" s="24">
        <v>93.38</v>
      </c>
      <c r="AA7" s="24">
        <v>90.51</v>
      </c>
      <c r="AB7" s="24">
        <v>92.65</v>
      </c>
      <c r="AC7" s="24">
        <v>83.62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1124.26</v>
      </c>
      <c r="BL7" s="24">
        <v>1048.23</v>
      </c>
      <c r="BM7" s="24">
        <v>1130.42</v>
      </c>
      <c r="BN7" s="24">
        <v>1245.0999999999999</v>
      </c>
      <c r="BO7" s="24">
        <v>1108.8</v>
      </c>
      <c r="BP7" s="24">
        <v>669.11</v>
      </c>
      <c r="BQ7" s="24">
        <v>65.760000000000005</v>
      </c>
      <c r="BR7" s="24">
        <v>76.41</v>
      </c>
      <c r="BS7" s="24">
        <v>75.7</v>
      </c>
      <c r="BT7" s="24">
        <v>76.5</v>
      </c>
      <c r="BU7" s="24">
        <v>55.01</v>
      </c>
      <c r="BV7" s="24">
        <v>80.58</v>
      </c>
      <c r="BW7" s="24">
        <v>78.92</v>
      </c>
      <c r="BX7" s="24">
        <v>74.17</v>
      </c>
      <c r="BY7" s="24">
        <v>79.77</v>
      </c>
      <c r="BZ7" s="24">
        <v>79.63</v>
      </c>
      <c r="CA7" s="24">
        <v>99.73</v>
      </c>
      <c r="CB7" s="24">
        <v>233.42</v>
      </c>
      <c r="CC7" s="24">
        <v>200.13</v>
      </c>
      <c r="CD7" s="24">
        <v>202.38</v>
      </c>
      <c r="CE7" s="24">
        <v>206.3</v>
      </c>
      <c r="CF7" s="24">
        <v>290</v>
      </c>
      <c r="CG7" s="24">
        <v>216.21</v>
      </c>
      <c r="CH7" s="24">
        <v>220.31</v>
      </c>
      <c r="CI7" s="24">
        <v>230.95</v>
      </c>
      <c r="CJ7" s="24">
        <v>214.56</v>
      </c>
      <c r="CK7" s="24">
        <v>213.66</v>
      </c>
      <c r="CL7" s="24">
        <v>134.97999999999999</v>
      </c>
      <c r="CM7" s="24">
        <v>38.54</v>
      </c>
      <c r="CN7" s="24">
        <v>39.450000000000003</v>
      </c>
      <c r="CO7" s="24">
        <v>26.59</v>
      </c>
      <c r="CP7" s="24">
        <v>27.93</v>
      </c>
      <c r="CQ7" s="24">
        <v>29.33</v>
      </c>
      <c r="CR7" s="24">
        <v>50.24</v>
      </c>
      <c r="CS7" s="24">
        <v>49.68</v>
      </c>
      <c r="CT7" s="24">
        <v>49.27</v>
      </c>
      <c r="CU7" s="24">
        <v>49.47</v>
      </c>
      <c r="CV7" s="24">
        <v>48.19</v>
      </c>
      <c r="CW7" s="24">
        <v>59.99</v>
      </c>
      <c r="CX7" s="24">
        <v>58.52</v>
      </c>
      <c r="CY7" s="24">
        <v>53.95</v>
      </c>
      <c r="CZ7" s="24">
        <v>53.86</v>
      </c>
      <c r="DA7" s="24">
        <v>56.25</v>
      </c>
      <c r="DB7" s="24">
        <v>56.83</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2023-01-24T05:39:42Z</cp:lastPrinted>
  <dcterms:created xsi:type="dcterms:W3CDTF">2023-01-12T23:54:29Z</dcterms:created>
  <dcterms:modified xsi:type="dcterms:W3CDTF">2023-01-24T05:42:10Z</dcterms:modified>
  <cp:category/>
</cp:coreProperties>
</file>