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生月地域振興課\500.産業建設班\R４年度\0001. 農業集落排水事業\98.調査・報告\1.27〆公営企業会計経営比較分析\"/>
    </mc:Choice>
  </mc:AlternateContent>
  <workbookProtection workbookAlgorithmName="SHA-512" workbookHashValue="gX3iCMibfuwGkjORXW3Cxvr4hsYqa5Sn1cO79MAaI/sCe86QfMfPrqE8TemXlitRyv1hnr8LcSnbqOikpoMQuw==" workbookSaltValue="OaGr33yxdDbftGzeVNNN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<sst xmlns="http://schemas.openxmlformats.org/spreadsheetml/2006/main" count="236" uniqueCount="122">
  <si>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</si>
  <si>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</si>
  <si>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</si>
  <si>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</si>
  <si>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</si>
  <si>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</si>
  <si>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</si>
  <si>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</si>
  <si>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</si>
  <si>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</si>
  <si>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</si>
  <si>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</si>
  <si>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</si>
  <si>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</si>
  <si>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</si>
  <si>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</si>
  <si>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</si>
  <si>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</si>
  <si>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</si>
  <si>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</si>
  <si>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</si>
  <si>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</si>
  <si>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</si>
  <si>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</si>
  <si>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</si>
  <si>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</si>
  <si>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</si>
  <si>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</si>
  <si>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</si>
  <si>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</si>
  <si>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</si>
  <si>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</si>
  <si>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</si>
  <si>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</si>
  <si>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</si>
  <si>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</si>
  <si>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</si>
  <si>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</si>
  <si>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</si>
  <si>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</si>
  <si>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</si>
  <si>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</si>
  <si>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</si>
  <si>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</si>
  <si>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</si>
  <si>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</si>
  <si>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</si>
  <si>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</si>
  <si>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</si>
  <si>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</si>
  <si>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</si>
  <si>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</si>
  <si>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</si>
  <si>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</si>
  <si>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</si>
  <si>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</si>
  <si>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</si>
  <si>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</si>
  <si>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</si>
  <si>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</si>
  <si>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</si>
  <si>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</si>
  <si>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</si>
  <si>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</si>
  <si>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</si>
  <si>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</si>
  <si>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</si>
  <si>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</si>
  <si>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</si>
  <si>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</si>
  <si>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</si>
  <si>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</si>
  <si>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</si>
  <si>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</si>
  <si>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</si>
  <si>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</si>
  <si>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</si>
  <si>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</si>
  <si>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</si>
  <si>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</si>
  <si>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</si>
  <si>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</si>
  <si>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</si>
  <si>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</si>
  <si>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</si>
  <si>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</si>
  <si>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</si>
  <si>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</si>
  <si>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</si>
  <si>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</si>
  <si>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</si>
  <si>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</si>
  <si>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</si>
  <si>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</si>
  <si>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</si>
  <si>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</si>
  <si>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</si>
  <si>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</si>
  <si>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</si>
  <si>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</si>
  <si>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</si>
  <si>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</si>
  <si>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</si>
  <si>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</si>
  <si>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</si>
  <si>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</si>
  <si>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</si>
  <si>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</si>
  <si>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</si>
  <si>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</si>
  <si>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</si>
  <si>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</si>
  <si>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</si>
  <si>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</si>
  <si>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</si>
  <si>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</si>
  <si>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</si>
  <si>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</si>
  <si>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</si>
  <si>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当該施設は、平戸市の中でも少子高齢化が進み単身世帯も多い地区にある。
　供用開始後、加入率は60％台を推移しており今後も人口・加入者等の増加は見込めない状況にあり、使用料金改定の検討を行ったものの、全国平均に対し約２倍の料金設定となっている。このことから料金改定による収入増加が見込めず赤字運営の事業となっている。この様な事業運営形態にあることから令和元年度に最適整備構想における再編計画による改修案を基に将来的な人口減少も踏まえ事業廃止・継続の検討を行った。検討の結果、令和12年度を目途に事業を廃止し、個別浄化槽処理への転換を図る方針を決定した。事業廃止までの間、必要最低限度の管理経費に留め事業運営を図る。</t>
    <rPh sb="37" eb="39">
      <t>キョウヨウ</t>
    </rPh>
    <rPh sb="39" eb="41">
      <t>カイシ</t>
    </rPh>
    <rPh sb="41" eb="42">
      <t>ゴ</t>
    </rPh>
    <rPh sb="83" eb="86">
      <t>シヨウリョウ</t>
    </rPh>
    <rPh sb="86" eb="87">
      <t>キン</t>
    </rPh>
    <rPh sb="87" eb="89">
      <t>カイテイ</t>
    </rPh>
    <rPh sb="90" eb="92">
      <t>ケントウ</t>
    </rPh>
    <rPh sb="93" eb="94">
      <t>オコナ</t>
    </rPh>
    <rPh sb="100" eb="102">
      <t>ゼンコク</t>
    </rPh>
    <rPh sb="102" eb="104">
      <t>ヘイキン</t>
    </rPh>
    <rPh sb="105" eb="106">
      <t>タイ</t>
    </rPh>
    <rPh sb="107" eb="108">
      <t>ヤク</t>
    </rPh>
    <rPh sb="109" eb="110">
      <t>バイ</t>
    </rPh>
    <rPh sb="111" eb="113">
      <t>リョウキン</t>
    </rPh>
    <rPh sb="113" eb="115">
      <t>セッテイ</t>
    </rPh>
    <rPh sb="128" eb="130">
      <t>リョウキン</t>
    </rPh>
    <rPh sb="130" eb="132">
      <t>カイテイ</t>
    </rPh>
    <rPh sb="160" eb="161">
      <t>ヨウ</t>
    </rPh>
    <rPh sb="162" eb="164">
      <t>ジギョウ</t>
    </rPh>
    <rPh sb="164" eb="166">
      <t>ウンエイ</t>
    </rPh>
    <rPh sb="166" eb="168">
      <t>ケイタイ</t>
    </rPh>
    <rPh sb="175" eb="176">
      <t>レイ</t>
    </rPh>
    <rPh sb="176" eb="177">
      <t>ワ</t>
    </rPh>
    <rPh sb="177" eb="178">
      <t>ゲン</t>
    </rPh>
    <rPh sb="178" eb="180">
      <t>ネンド</t>
    </rPh>
    <rPh sb="227" eb="228">
      <t>オコナ</t>
    </rPh>
    <rPh sb="231" eb="233">
      <t>ケントウ</t>
    </rPh>
    <rPh sb="234" eb="236">
      <t>ケッカ</t>
    </rPh>
    <rPh sb="237" eb="238">
      <t>レイ</t>
    </rPh>
    <rPh sb="238" eb="239">
      <t>ワ</t>
    </rPh>
    <rPh sb="241" eb="243">
      <t>ネンド</t>
    </rPh>
    <rPh sb="244" eb="246">
      <t>メド</t>
    </rPh>
    <rPh sb="247" eb="249">
      <t>ジギョウ</t>
    </rPh>
    <rPh sb="250" eb="252">
      <t>ハイシ</t>
    </rPh>
    <rPh sb="254" eb="256">
      <t>コベツ</t>
    </rPh>
    <rPh sb="256" eb="259">
      <t>ジョウカソウ</t>
    </rPh>
    <rPh sb="259" eb="261">
      <t>ショリ</t>
    </rPh>
    <rPh sb="263" eb="265">
      <t>テンカン</t>
    </rPh>
    <rPh sb="266" eb="267">
      <t>ハカ</t>
    </rPh>
    <rPh sb="268" eb="270">
      <t>ホウシン</t>
    </rPh>
    <rPh sb="271" eb="273">
      <t>ケッテイ</t>
    </rPh>
    <rPh sb="276" eb="278">
      <t>ジギョウ</t>
    </rPh>
    <rPh sb="278" eb="280">
      <t>ハイシ</t>
    </rPh>
    <rPh sb="283" eb="284">
      <t>カン</t>
    </rPh>
    <rPh sb="285" eb="287">
      <t>ヒツヨウ</t>
    </rPh>
    <rPh sb="287" eb="289">
      <t>サイテイ</t>
    </rPh>
    <rPh sb="289" eb="291">
      <t>ゲンド</t>
    </rPh>
    <rPh sb="292" eb="294">
      <t>カンリ</t>
    </rPh>
    <rPh sb="294" eb="296">
      <t>ケイヒ</t>
    </rPh>
    <rPh sb="297" eb="298">
      <t>トド</t>
    </rPh>
    <rPh sb="299" eb="301">
      <t>ジギョウ</t>
    </rPh>
    <rPh sb="301" eb="303">
      <t>ウンエイ</t>
    </rPh>
    <rPh sb="304" eb="305">
      <t>ハカ</t>
    </rPh>
    <phoneticPr fontId="4"/>
  </si>
  <si>
    <r>
      <t>　当該施設の使用料については、事業開始当初から毎年未収金も無く全て完納されている。使用料等における事業経費回収率は、前年比1.93</t>
    </r>
    <r>
      <rPr>
        <sz val="11"/>
        <rFont val="ＭＳ ゴシック"/>
        <family val="3"/>
        <charset val="128"/>
      </rPr>
      <t>％減少し50.29％となっており依然として類似団体平均以下</t>
    </r>
    <r>
      <rPr>
        <sz val="11"/>
        <color theme="1"/>
        <rFont val="ＭＳ ゴシック"/>
        <family val="3"/>
        <charset val="128"/>
      </rPr>
      <t>を推移しており、一般会計繰入金により収益比率100％と他会計に依存した状況にある。
　汚水処理原価については、委託料の減少及び高額修繕等が生じなかったことにより、近年は低下傾向となっているが、今後、接続利用者の増加に伴う処理量の増加及び管理経費の大幅な増減の見込みが無いことから現状ベースで推移する見通しである。
　将来的に事業廃止の方針が決定していることから、過剰な設備投資をすることが無いように、機器更新時期等の見直しによるランニングコストの縮減を図り経営の健全性・効率性の向上に向けて取り組む。</t>
    </r>
    <rPh sb="15" eb="17">
      <t>ジギョウ</t>
    </rPh>
    <rPh sb="17" eb="19">
      <t>カイシ</t>
    </rPh>
    <rPh sb="19" eb="21">
      <t>トウショ</t>
    </rPh>
    <rPh sb="49" eb="51">
      <t>ジギョウ</t>
    </rPh>
    <rPh sb="58" eb="60">
      <t>ゼンネン</t>
    </rPh>
    <rPh sb="60" eb="61">
      <t>ヒ</t>
    </rPh>
    <rPh sb="66" eb="68">
      <t>ゲンショウ</t>
    </rPh>
    <rPh sb="81" eb="83">
      <t>イゼン</t>
    </rPh>
    <rPh sb="137" eb="139">
      <t>オスイ</t>
    </rPh>
    <rPh sb="139" eb="141">
      <t>ショリ</t>
    </rPh>
    <rPh sb="141" eb="143">
      <t>ゲンカ</t>
    </rPh>
    <rPh sb="149" eb="152">
      <t>イタクリョウ</t>
    </rPh>
    <rPh sb="153" eb="155">
      <t>ゲンショウ</t>
    </rPh>
    <rPh sb="155" eb="156">
      <t>オヨ</t>
    </rPh>
    <rPh sb="157" eb="159">
      <t>コウガク</t>
    </rPh>
    <rPh sb="159" eb="161">
      <t>シュウゼン</t>
    </rPh>
    <rPh sb="161" eb="162">
      <t>トウ</t>
    </rPh>
    <rPh sb="163" eb="164">
      <t>ショウ</t>
    </rPh>
    <rPh sb="175" eb="177">
      <t>キンネン</t>
    </rPh>
    <rPh sb="178" eb="180">
      <t>テイカ</t>
    </rPh>
    <rPh sb="180" eb="182">
      <t>ケイコウ</t>
    </rPh>
    <rPh sb="190" eb="192">
      <t>コンゴ</t>
    </rPh>
    <rPh sb="193" eb="195">
      <t>セツゾク</t>
    </rPh>
    <rPh sb="195" eb="198">
      <t>リヨウシャ</t>
    </rPh>
    <rPh sb="199" eb="201">
      <t>ゾウカ</t>
    </rPh>
    <rPh sb="202" eb="203">
      <t>トモナ</t>
    </rPh>
    <rPh sb="204" eb="206">
      <t>ショリ</t>
    </rPh>
    <rPh sb="206" eb="207">
      <t>リョウ</t>
    </rPh>
    <rPh sb="208" eb="210">
      <t>ゾウカ</t>
    </rPh>
    <rPh sb="210" eb="211">
      <t>オヨ</t>
    </rPh>
    <rPh sb="212" eb="214">
      <t>カンリ</t>
    </rPh>
    <rPh sb="214" eb="216">
      <t>ケイヒ</t>
    </rPh>
    <rPh sb="217" eb="219">
      <t>オオハバ</t>
    </rPh>
    <rPh sb="220" eb="222">
      <t>ゾウゲン</t>
    </rPh>
    <rPh sb="223" eb="225">
      <t>ミコ</t>
    </rPh>
    <rPh sb="227" eb="228">
      <t>ナ</t>
    </rPh>
    <rPh sb="233" eb="235">
      <t>ゲンジョウ</t>
    </rPh>
    <rPh sb="239" eb="241">
      <t>スイイ</t>
    </rPh>
    <rPh sb="243" eb="245">
      <t>ミトオ</t>
    </rPh>
    <rPh sb="252" eb="255">
      <t>ショウライテキ</t>
    </rPh>
    <rPh sb="256" eb="258">
      <t>ジギョウ</t>
    </rPh>
    <rPh sb="258" eb="260">
      <t>ハイシ</t>
    </rPh>
    <rPh sb="261" eb="263">
      <t>ホウシン</t>
    </rPh>
    <rPh sb="264" eb="266">
      <t>ケッテイ</t>
    </rPh>
    <rPh sb="275" eb="277">
      <t>カジョウ</t>
    </rPh>
    <rPh sb="278" eb="280">
      <t>セツビ</t>
    </rPh>
    <rPh sb="280" eb="282">
      <t>トウシ</t>
    </rPh>
    <rPh sb="288" eb="289">
      <t>ナ</t>
    </rPh>
    <rPh sb="294" eb="296">
      <t>キキ</t>
    </rPh>
    <rPh sb="296" eb="298">
      <t>コウシン</t>
    </rPh>
    <rPh sb="298" eb="300">
      <t>ジキ</t>
    </rPh>
    <rPh sb="300" eb="301">
      <t>トウ</t>
    </rPh>
    <rPh sb="302" eb="304">
      <t>ミナオ</t>
    </rPh>
    <phoneticPr fontId="4"/>
  </si>
  <si>
    <t>　当該施設は、供用開始から20年以上経過しているが、接続加入世帯が少ないことから施設処理能力に対し21.9％の設備利用率である。このことから、稼働年数に対し機械的な負担が少ないため、比較的に健全な設備機器の状況にある。また、適時、機器更新によるメンテナンスを行っており著しく老朽化が生じている状況にはない。</t>
    <rPh sb="26" eb="28">
      <t>セツゾク</t>
    </rPh>
    <rPh sb="28" eb="30">
      <t>カニュウ</t>
    </rPh>
    <rPh sb="30" eb="32">
      <t>セタイ</t>
    </rPh>
    <rPh sb="33" eb="34">
      <t>スク</t>
    </rPh>
    <rPh sb="40" eb="42">
      <t>シセツ</t>
    </rPh>
    <rPh sb="47" eb="48">
      <t>タイ</t>
    </rPh>
    <rPh sb="55" eb="57">
      <t>セツビ</t>
    </rPh>
    <rPh sb="57" eb="59">
      <t>リヨウ</t>
    </rPh>
    <rPh sb="59" eb="60">
      <t>リツ</t>
    </rPh>
    <rPh sb="78" eb="81">
      <t>キカイテキ</t>
    </rPh>
    <rPh sb="82" eb="84">
      <t>フタン</t>
    </rPh>
    <rPh sb="85" eb="86">
      <t>スク</t>
    </rPh>
    <rPh sb="98" eb="100">
      <t>セツビ</t>
    </rPh>
    <rPh sb="100" eb="102">
      <t>キキ</t>
    </rPh>
    <rPh sb="112" eb="114">
      <t>テキジ</t>
    </rPh>
    <rPh sb="115" eb="117">
      <t>キキ</t>
    </rPh>
    <rPh sb="117" eb="119">
      <t>コウシン</t>
    </rPh>
    <rPh sb="129" eb="130">
      <t>オコナ</t>
    </rPh>
    <rPh sb="134" eb="135">
      <t>イチジル</t>
    </rPh>
    <rPh sb="137" eb="140">
      <t>ロウキュウカ</t>
    </rPh>
    <rPh sb="141" eb="142">
      <t>ショウ</t>
    </rPh>
    <rPh sb="146" eb="1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</si>
</sst>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5-4CC6-A0FC-66F06F70B6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6E5-4CC6-A0FC-66F06F70B6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20.95</c:v>
                </c:pt>
                <c:pt idx="1">
                  <c:v>20</c:v>
                </c:pt>
                <c:pt idx="2">
                  <c:v>22.86</c:v>
                </c:pt>
                <c:pt idx="3">
                  <c:v>22.86</c:v>
                </c:pt>
                <c:pt idx="4">
                  <c:v>21.9</c:v>
                </c:pt>
              </c:numCache>
            </c:numRef>
          </c:val>
          <c:extLst>
            <c:ext xmlns:c16="http://schemas.microsoft.com/office/drawing/2014/chart" uri="{C3380CC4-5D6E-409C-BE32-E72D297353CC}">
              <c16:uniqueId val="{00000000-6DBE-4626-A07E-0756A9E1C1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DBE-4626-A07E-0756A9E1C1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62.2</c:v>
                </c:pt>
                <c:pt idx="1">
                  <c:v>62.8</c:v>
                </c:pt>
                <c:pt idx="2">
                  <c:v>60.13</c:v>
                </c:pt>
                <c:pt idx="3">
                  <c:v>68.239999999999995</c:v>
                </c:pt>
                <c:pt idx="4">
                  <c:v>68.53</c:v>
                </c:pt>
              </c:numCache>
            </c:numRef>
          </c:val>
          <c:extLst>
            <c:ext xmlns:c16="http://schemas.microsoft.com/office/drawing/2014/chart" uri="{C3380CC4-5D6E-409C-BE32-E72D297353CC}">
              <c16:uniqueId val="{00000000-2945-4972-8177-F886468B28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945-4972-8177-F886468B28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DF-4A8C-AF2D-6A0C53111E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F-4A8C-AF2D-6A0C53111E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4-4B13-85D1-69750AAE28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4-4B13-85D1-69750AAE28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B-40DD-88C0-BA6B1AA054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B-40DD-88C0-BA6B1AA054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4-4173-ACD2-0EBC4B6018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4-4173-ACD2-0EBC4B6018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F-4BB5-A11D-87EED91B66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F-4BB5-A11D-87EED91B66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3039.94</c:v>
                </c:pt>
                <c:pt idx="1">
                  <c:v>2812.99</c:v>
                </c:pt>
                <c:pt idx="2">
                  <c:v>2536.81</c:v>
                </c:pt>
                <c:pt idx="3">
                  <c:v>2223.42</c:v>
                </c:pt>
                <c:pt idx="4">
                  <c:v>1979.21</c:v>
                </c:pt>
              </c:numCache>
            </c:numRef>
          </c:val>
          <c:extLst>
            <c:ext xmlns:c16="http://schemas.microsoft.com/office/drawing/2014/chart" uri="{C3380CC4-5D6E-409C-BE32-E72D297353CC}">
              <c16:uniqueId val="{00000000-A4CF-4009-8DD2-6F03303F51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4CF-4009-8DD2-6F03303F51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31.61</c:v>
                </c:pt>
                <c:pt idx="1">
                  <c:v>29.2</c:v>
                </c:pt>
                <c:pt idx="2">
                  <c:v>47.08</c:v>
                </c:pt>
                <c:pt idx="3">
                  <c:v>52.22</c:v>
                </c:pt>
                <c:pt idx="4">
                  <c:v>50.29</c:v>
                </c:pt>
              </c:numCache>
            </c:numRef>
          </c:val>
          <c:extLst>
            <c:ext xmlns:c16="http://schemas.microsoft.com/office/drawing/2014/chart" uri="{C3380CC4-5D6E-409C-BE32-E72D297353CC}">
              <c16:uniqueId val="{00000000-5B7B-4A3F-B1E1-C10BF5B7C9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B7B-4A3F-B1E1-C10BF5B7C9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1069.8399999999999</c:v>
                </c:pt>
                <c:pt idx="1">
                  <c:v>1179.29</c:v>
                </c:pt>
                <c:pt idx="2">
                  <c:v>740.06</c:v>
                </c:pt>
                <c:pt idx="3">
                  <c:v>659.46</c:v>
                </c:pt>
                <c:pt idx="4">
                  <c:v>674.46</c:v>
                </c:pt>
              </c:numCache>
            </c:numRef>
          </c:val>
          <c:extLst>
            <c:ext xmlns:c16="http://schemas.microsoft.com/office/drawing/2014/chart" uri="{C3380CC4-5D6E-409C-BE32-E72D297353CC}">
              <c16:uniqueId val="{00000000-43AC-40C3-AD03-018AE1CB54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3AC-40C3-AD03-018AE1CB54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CD78" sqref="CD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平戸市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29777</v>
      </c>
      <c r="AM8" s="54"/>
      <c r="AN8" s="54"/>
      <c r="AO8" s="54"/>
      <c r="AP8" s="54"/>
      <c r="AQ8" s="54"/>
      <c r="AR8" s="54"/>
      <c r="AS8" s="54"/>
      <c r="AT8" s="53">
        <f>データ!T6</f>
        <v>235.12</v>
      </c>
      <c r="AU8" s="53"/>
      <c r="AV8" s="53"/>
      <c r="AW8" s="53"/>
      <c r="AX8" s="53"/>
      <c r="AY8" s="53"/>
      <c r="AZ8" s="53"/>
      <c r="BA8" s="53"/>
      <c r="BB8" s="53">
        <f>データ!U6</f>
        <v>126.65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0.48</v>
      </c>
      <c r="Q10" s="53"/>
      <c r="R10" s="53"/>
      <c r="S10" s="53"/>
      <c r="T10" s="53"/>
      <c r="U10" s="53"/>
      <c r="V10" s="53"/>
      <c r="W10" s="53">
        <f>データ!Q6</f>
        <v>88.98</v>
      </c>
      <c r="X10" s="53"/>
      <c r="Y10" s="53"/>
      <c r="Z10" s="53"/>
      <c r="AA10" s="53"/>
      <c r="AB10" s="53"/>
      <c r="AC10" s="53"/>
      <c r="AD10" s="54">
        <f>データ!R6</f>
        <v>6210</v>
      </c>
      <c r="AE10" s="54"/>
      <c r="AF10" s="54"/>
      <c r="AG10" s="54"/>
      <c r="AH10" s="54"/>
      <c r="AI10" s="54"/>
      <c r="AJ10" s="54"/>
      <c r="AK10" s="2"/>
      <c r="AL10" s="54">
        <f>データ!V6</f>
        <v>143</v>
      </c>
      <c r="AM10" s="54"/>
      <c r="AN10" s="54"/>
      <c r="AO10" s="54"/>
      <c r="AP10" s="54"/>
      <c r="AQ10" s="54"/>
      <c r="AR10" s="54"/>
      <c r="AS10" s="54"/>
      <c r="AT10" s="53">
        <f>データ!W6</f>
        <v>0.09</v>
      </c>
      <c r="AU10" s="53"/>
      <c r="AV10" s="53"/>
      <c r="AW10" s="53"/>
      <c r="AX10" s="53"/>
      <c r="AY10" s="53"/>
      <c r="AZ10" s="53"/>
      <c r="BA10" s="53"/>
      <c r="BB10" s="53">
        <f>データ!X6</f>
        <v>1588.89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lyk7gyan5gitM6OTZTS62T5lCnhbwO8Uj6Nw1eJUnr9Qj+we89iVyKi3dVGjkotHAV0nNY9k99nrZ9dNF3y66g==" saltValue="gFpP7qN4mdHBd9pyCiw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422070</v>
      </c>
      <c r="D6" s="19">
        <f t="shared" si="3"/>
        <v>47</v>
      </c>
      <c r="E6" s="19">
        <f t="shared" si="3"/>
        <v>17</v>
      </c>
      <c r="F6" s="19">
        <f t="shared" si="3"/>
        <v>5</v>
      </c>
      <c r="G6" s="19">
        <f t="shared" si="3"/>
        <v>0</v>
      </c>
      <c r="H6" s="19" t="str">
        <f t="shared" si="3"/>
        <v>長崎県　平戸市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0.48</v>
      </c>
      <c r="Q6" s="20">
        <f t="shared" si="3"/>
        <v>88.98</v>
      </c>
      <c r="R6" s="20">
        <f t="shared" si="3"/>
        <v>6210</v>
      </c>
      <c r="S6" s="20">
        <f t="shared" si="3"/>
        <v>29777</v>
      </c>
      <c r="T6" s="20">
        <f t="shared" si="3"/>
        <v>235.12</v>
      </c>
      <c r="U6" s="20">
        <f t="shared" si="3"/>
        <v>126.65</v>
      </c>
      <c r="V6" s="20">
        <f t="shared" si="3"/>
        <v>143</v>
      </c>
      <c r="W6" s="20">
        <f t="shared" si="3"/>
        <v>0.09</v>
      </c>
      <c r="X6" s="20">
        <f t="shared" si="3"/>
        <v>1588.89</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3039.94</v>
      </c>
      <c r="BG6" s="21">
        <f t="shared" ref="BG6:BO6" si="7">IF(BG7="",NA(),BG7)</f>
        <v>2812.99</v>
      </c>
      <c r="BH6" s="21">
        <f t="shared" si="7"/>
        <v>2536.81</v>
      </c>
      <c r="BI6" s="21">
        <f t="shared" si="7"/>
        <v>2223.42</v>
      </c>
      <c r="BJ6" s="21">
        <f t="shared" si="7"/>
        <v>1979.21</v>
      </c>
      <c r="BK6" s="21">
        <f t="shared" si="7"/>
        <v>855.8</v>
      </c>
      <c r="BL6" s="21">
        <f t="shared" si="7"/>
        <v>789.46</v>
      </c>
      <c r="BM6" s="21">
        <f t="shared" si="7"/>
        <v>826.83</v>
      </c>
      <c r="BN6" s="21">
        <f t="shared" si="7"/>
        <v>867.83</v>
      </c>
      <c r="BO6" s="21">
        <f t="shared" si="7"/>
        <v>791.76</v>
      </c>
      <c r="BP6" s="20" t="str">
        <f>IF(BP7="","",IF(BP7="-","【-】","【"&amp;SUBSTITUTE(TEXT(BP7,"#,##0.00"),"-","△")&amp;"】"))</f>
        <v>【786.37】</v>
      </c>
      <c r="BQ6" s="21">
        <f>IF(BQ7="",NA(),BQ7)</f>
        <v>31.61</v>
      </c>
      <c r="BR6" s="21">
        <f t="shared" ref="BR6:BZ6" si="8">IF(BR7="",NA(),BR7)</f>
        <v>29.2</v>
      </c>
      <c r="BS6" s="21">
        <f t="shared" si="8"/>
        <v>47.08</v>
      </c>
      <c r="BT6" s="21">
        <f t="shared" si="8"/>
        <v>52.22</v>
      </c>
      <c r="BU6" s="21">
        <f t="shared" si="8"/>
        <v>50.29</v>
      </c>
      <c r="BV6" s="21">
        <f t="shared" si="8"/>
        <v>59.8</v>
      </c>
      <c r="BW6" s="21">
        <f t="shared" si="8"/>
        <v>57.77</v>
      </c>
      <c r="BX6" s="21">
        <f t="shared" si="8"/>
        <v>57.31</v>
      </c>
      <c r="BY6" s="21">
        <f t="shared" si="8"/>
        <v>57.08</v>
      </c>
      <c r="BZ6" s="21">
        <f t="shared" si="8"/>
        <v>56.26</v>
      </c>
      <c r="CA6" s="20" t="str">
        <f>IF(CA7="","",IF(CA7="-","【-】","【"&amp;SUBSTITUTE(TEXT(CA7,"#,##0.00"),"-","△")&amp;"】"))</f>
        <v>【60.65】</v>
      </c>
      <c r="CB6" s="21">
        <f>IF(CB7="",NA(),CB7)</f>
        <v>1069.8399999999999</v>
      </c>
      <c r="CC6" s="21">
        <f t="shared" ref="CC6:CK6" si="9">IF(CC7="",NA(),CC7)</f>
        <v>1179.29</v>
      </c>
      <c r="CD6" s="21">
        <f t="shared" si="9"/>
        <v>740.06</v>
      </c>
      <c r="CE6" s="21">
        <f t="shared" si="9"/>
        <v>659.46</v>
      </c>
      <c r="CF6" s="21">
        <f t="shared" si="9"/>
        <v>674.46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20.95</v>
      </c>
      <c r="CN6" s="21">
        <f t="shared" ref="CN6:CV6" si="10">IF(CN7="",NA(),CN7)</f>
        <v>20</v>
      </c>
      <c r="CO6" s="21">
        <f t="shared" si="10"/>
        <v>22.86</v>
      </c>
      <c r="CP6" s="21">
        <f t="shared" si="10"/>
        <v>22.86</v>
      </c>
      <c r="CQ6" s="21">
        <f t="shared" si="10"/>
        <v>21.9</v>
      </c>
      <c r="CR6" s="21">
        <f t="shared" si="10"/>
        <v>51.75</v>
      </c>
      <c r="CS6" s="21">
        <f t="shared" si="10"/>
        <v>50.68</v>
      </c>
      <c r="CT6" s="21">
        <f t="shared" si="10"/>
        <v>50.14</v>
      </c>
      <c r="CU6" s="21">
        <f t="shared" si="10"/>
        <v>54.83</v>
      </c>
      <c r="CV6" s="21">
        <f t="shared" si="10"/>
        <v>66.53</v>
      </c>
      <c r="CW6" s="20" t="str">
        <f>IF(CW7="","",IF(CW7="-","【-】","【"&amp;SUBSTITUTE(TEXT(CW7,"#,##0.00"),"-","△")&amp;"】"))</f>
        <v>【61.14】</v>
      </c>
      <c r="CX6" s="21">
        <f>IF(CX7="",NA(),CX7)</f>
        <v>62.2</v>
      </c>
      <c r="CY6" s="21">
        <f t="shared" ref="CY6:DG6" si="11">IF(CY7="",NA(),CY7)</f>
        <v>62.8</v>
      </c>
      <c r="CZ6" s="21">
        <f t="shared" si="11"/>
        <v>60.13</v>
      </c>
      <c r="DA6" s="21">
        <f t="shared" si="11"/>
        <v>68.239999999999995</v>
      </c>
      <c r="DB6" s="21">
        <f t="shared" si="11"/>
        <v>68.53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422070</v>
      </c>
      <c r="D7" s="23">
        <v>47</v>
      </c>
      <c r="E7" s="23">
        <v>17</v>
      </c>
      <c r="F7" s="23">
        <v>5</v>
      </c>
      <c r="G7" s="23">
        <v>0</v>
      </c>
      <c r="H7" s="23" t="s">
        <v>98</v>
      </c>
      <c r="I7" s="23" t="s">
        <v>99</v>
      </c>
      <c r="J7" s="23" t="s">
        <v>100</v>
      </c>
      <c r="K7" s="23" t="s">
        <v>101</v>
      </c>
      <c r="L7" s="23" t="s">
        <v>102</v>
      </c>
      <c r="M7" s="23" t="s">
        <v>103</v>
      </c>
      <c r="N7" s="24" t="s">
        <v>104</v>
      </c>
      <c r="O7" s="24" t="s">
        <v>105</v>
      </c>
      <c r="P7" s="24">
        <v>0.48</v>
      </c>
      <c r="Q7" s="24">
        <v>88.98</v>
      </c>
      <c r="R7" s="24">
        <v>6210</v>
      </c>
      <c r="S7" s="24">
        <v>29777</v>
      </c>
      <c r="T7" s="24">
        <v>235.12</v>
      </c>
      <c r="U7" s="24">
        <v>126.65</v>
      </c>
      <c r="V7" s="24">
        <v>143</v>
      </c>
      <c r="W7" s="24">
        <v>0.09</v>
      </c>
      <c r="X7" s="24">
        <v>1588.89</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3039.94</v>
      </c>
      <c r="BG7" s="24">
        <v>2812.99</v>
      </c>
      <c r="BH7" s="24">
        <v>2536.81</v>
      </c>
      <c r="BI7" s="24">
        <v>2223.42</v>
      </c>
      <c r="BJ7" s="24">
        <v>1979.21</v>
      </c>
      <c r="BK7" s="24">
        <v>855.8</v>
      </c>
      <c r="BL7" s="24">
        <v>789.46</v>
      </c>
      <c r="BM7" s="24">
        <v>826.83</v>
      </c>
      <c r="BN7" s="24">
        <v>867.83</v>
      </c>
      <c r="BO7" s="24">
        <v>791.76</v>
      </c>
      <c r="BP7" s="24">
        <v>786.37</v>
      </c>
      <c r="BQ7" s="24">
        <v>31.61</v>
      </c>
      <c r="BR7" s="24">
        <v>29.2</v>
      </c>
      <c r="BS7" s="24">
        <v>47.08</v>
      </c>
      <c r="BT7" s="24">
        <v>52.22</v>
      </c>
      <c r="BU7" s="24">
        <v>50.29</v>
      </c>
      <c r="BV7" s="24">
        <v>59.8</v>
      </c>
      <c r="BW7" s="24">
        <v>57.77</v>
      </c>
      <c r="BX7" s="24">
        <v>57.31</v>
      </c>
      <c r="BY7" s="24">
        <v>57.08</v>
      </c>
      <c r="BZ7" s="24">
        <v>56.26</v>
      </c>
      <c r="CA7" s="24">
        <v>60.65</v>
      </c>
      <c r="CB7" s="24">
        <v>1069.8399999999999</v>
      </c>
      <c r="CC7" s="24">
        <v>1179.29</v>
      </c>
      <c r="CD7" s="24">
        <v>740.06</v>
      </c>
      <c r="CE7" s="24">
        <v>659.46</v>
      </c>
      <c r="CF7" s="24">
        <v>674.46</v>
      </c>
      <c r="CG7" s="24">
        <v>263.76</v>
      </c>
      <c r="CH7" s="24">
        <v>274.35000000000002</v>
      </c>
      <c r="CI7" s="24">
        <v>273.52</v>
      </c>
      <c r="CJ7" s="24">
        <v>274.99</v>
      </c>
      <c r="CK7" s="24">
        <v>282.08999999999997</v>
      </c>
      <c r="CL7" s="24">
        <v>256.97000000000003</v>
      </c>
      <c r="CM7" s="24">
        <v>20.95</v>
      </c>
      <c r="CN7" s="24">
        <v>20</v>
      </c>
      <c r="CO7" s="24">
        <v>22.86</v>
      </c>
      <c r="CP7" s="24">
        <v>22.86</v>
      </c>
      <c r="CQ7" s="24">
        <v>21.9</v>
      </c>
      <c r="CR7" s="24">
        <v>51.75</v>
      </c>
      <c r="CS7" s="24">
        <v>50.68</v>
      </c>
      <c r="CT7" s="24">
        <v>50.14</v>
      </c>
      <c r="CU7" s="24">
        <v>54.83</v>
      </c>
      <c r="CV7" s="24">
        <v>66.53</v>
      </c>
      <c r="CW7" s="24">
        <v>61.14</v>
      </c>
      <c r="CX7" s="24">
        <v>62.2</v>
      </c>
      <c r="CY7" s="24">
        <v>62.8</v>
      </c>
      <c r="CZ7" s="24">
        <v>60.13</v>
      </c>
      <c r="DA7" s="24">
        <v>68.239999999999995</v>
      </c>
      <c r="DB7" s="24">
        <v>68.53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健治</cp:lastModifiedBy>
  <cp:lastPrinted>2023-01-25T02:37:11Z</cp:lastPrinted>
  <dcterms:created xsi:type="dcterms:W3CDTF">2022-12-01T02:01:02Z</dcterms:created>
  <dcterms:modified xsi:type="dcterms:W3CDTF">2023-01-25T02:37:29Z</dcterms:modified>
  <cp:category/>
</cp:coreProperties>
</file>