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水道局\水道局財務課\経理係\●40_経営比較分析の公表\令和04年度（R3決算）\下水道\03_最終（回答分）\"/>
    </mc:Choice>
  </mc:AlternateContent>
  <workbookProtection workbookAlgorithmName="SHA-512" workbookHashValue="Jtn2WBNdOmNs/tjM85syz19r+WN+Lb6BbViodGE/KQiXIXhKLos2eumb44qeE6aNfgp5typvobruyE8cRIDLxg==" workbookSaltValue="GyGMQ8mwPpSZOcFThsdv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<sst xmlns="http://schemas.openxmlformats.org/spreadsheetml/2006/main" count="231" uniqueCount="116">
  <si>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</si>
  <si>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</si>
  <si>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</si>
  <si>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</si>
  <si>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</si>
  <si>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</si>
  <si>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</si>
  <si>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</si>
  <si>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</si>
  <si>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</si>
  <si>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</si>
  <si>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</si>
  <si>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</si>
  <si>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</si>
  <si>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</si>
  <si>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</si>
  <si>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</si>
  <si>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</si>
  <si>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</si>
  <si>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</si>
  <si>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</si>
  <si>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</si>
  <si>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</si>
  <si>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</si>
  <si>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</si>
  <si>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</si>
  <si>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</si>
  <si>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</si>
  <si>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</si>
  <si>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</si>
  <si>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</si>
  <si>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</si>
  <si>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</si>
  <si>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</si>
  <si>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</si>
  <si>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</si>
  <si>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</si>
  <si>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</si>
  <si>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</si>
  <si>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</si>
  <si>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</si>
  <si>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</si>
  <si>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</si>
  <si>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</si>
  <si>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</si>
  <si>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</si>
  <si>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</si>
  <si>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</si>
  <si>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</si>
  <si>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</si>
  <si>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</si>
  <si>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</si>
  <si>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</si>
  <si>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</si>
  <si>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</si>
  <si>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</si>
  <si>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</si>
  <si>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</si>
  <si>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</si>
  <si>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</si>
  <si>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</si>
  <si>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</si>
  <si>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</si>
  <si>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</si>
  <si>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</si>
  <si>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</si>
  <si>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</si>
  <si>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</si>
  <si>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</si>
  <si>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</si>
  <si>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</si>
  <si>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</si>
  <si>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</si>
  <si>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</si>
  <si>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</si>
  <si>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</si>
  <si>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</si>
  <si>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</si>
  <si>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</si>
  <si>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</si>
  <si>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</si>
  <si>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</si>
  <si>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</si>
  <si>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</si>
  <si>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</si>
  <si>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</si>
  <si>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</si>
  <si>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</si>
  <si>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</si>
  <si>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</si>
  <si>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</si>
  <si>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</si>
  <si>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</si>
  <si>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</si>
  <si>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</si>
  <si>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</si>
  <si>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</si>
  <si>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</si>
  <si>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</si>
  <si>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</si>
  <si>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</si>
  <si>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</si>
  <si>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</si>
  <si>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</si>
  <si>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</si>
  <si>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</si>
  <si>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</si>
  <si>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</si>
  <si>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</si>
  <si>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</si>
  <si>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</si>
  <si>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</si>
  <si>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</si>
  <si>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①有形固定資産減価償却率、② 管渠老朽化率、
③管渠改善率
　本市は供用開始から60年以上経過しているため、有形固定資産減価償却率は他都市よりも老朽化が現れた状況になっている。
　管渠老朽化率は、標準耐用年数（50年）を超過した管渠の増加により年々上昇しているが、全てを更新すると莫大な費用が必要となるうえ非効率であるため、ストックマネジメント計画を策定し目標耐用年数を設定したうえで計画的かつ効率的な改築更新等を実施している。
　管渠改善率は、前年度より約0.1ポイント減少し、類似団体平均値を下回っているが、事業費と業務量の平準化を図り必要に応じて年度間で調整することで計画的に実施している。
</t>
    <phoneticPr fontId="4"/>
  </si>
  <si>
    <t xml:space="preserve">① 経常収支比率、②累積欠損金比率、③流動比率
　経常収支比率は昨年度より改善しており、流動比率は100％以上かつ類似団体平均値を上回っている。一時借入金もなく累積欠損金も生じていないため、短期的な支払能力に問題はなく健全な状態といえる。
④企業債残高対事業規模比率
　企業債残高が増加し、比率が昨年度よりもわずかに上昇している。類似団体平均値は事業規模の約8倍の企業債を保有した状態であるのに対し、本市は事業規模の約14倍を保有している。今後も企業債の増加が見込まれるため、今後の投資財政計画の中で収支や自己資金とのバランスに留意していく必要がある。
⑤経費回収率、⑥汚水処理原価
 昨年度より使用料が増加したため、経費回収率は昨年度を上回っている。汚水処理原価は類似団体平均値より安価で推移している。本市は普及拡大の途中であるため、類似団体より汚水処理費が安価であると考えられる。
⑦施設利用率
　降雨量の多寡による地下水位の変動が、晴天時の流入水量の増減に影響を与えている可能性もあり、有収排水量が前年度より増加しているにも関わらず、施設利用率は前年度より約1.8ポイント減少している。
⑧水洗化率
　本市は、現在も下水道の普及拡大に向けて整備を進めている。供用開始から間もない区域があるため、水洗化率は上昇傾向にあるものの、類似団体平均値と比べると低い状況であり、今後も水洗化率の向上等に取り組んでいく。
</t>
    <rPh sb="22" eb="23">
      <t>リツ</t>
    </rPh>
    <rPh sb="297" eb="298">
      <t>ド</t>
    </rPh>
    <phoneticPr fontId="4"/>
  </si>
  <si>
    <t xml:space="preserve">　経常収支においては一定保たれているものの、汚水処理に係る費用を使用料だけではなく、一般会計繰入金で賄っている状況である。
 本市では、未だに多くの下水道の未普及地域を抱えているため、最適な整備エリアを設定しつつ、早急に未普及地域の解消を図る必要がある。
　また、供用開始から60年以上経過しており、改築・更新なども同時に進めていく必要があるため、ストックマネジメント計画に基づく計画的な改築・更新の実施により、施設管理の最適化に努めている。
　今後も経費削減に努めるとともに、使用料収入の増加を図るため普及率及び水洗化率の向上等に取り組んでいく。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</si>
</sst>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0.21</c:v>
                </c:pt>
                <c:pt idx="1">
                  <c:v>0.4</c:v>
                </c:pt>
                <c:pt idx="2">
                  <c:v>0.39</c:v>
                </c:pt>
                <c:pt idx="3">
                  <c:v>0.21</c:v>
                </c:pt>
                <c:pt idx="4">
                  <c:v>0.09</c:v>
                </c:pt>
              </c:numCache>
            </c:numRef>
          </c:val>
          <c:extLst>
            <c:ext xmlns:c16="http://schemas.microsoft.com/office/drawing/2014/chart" uri="{C3380CC4-5D6E-409C-BE32-E72D297353CC}">
              <c16:uniqueId val="{00000000-E6DD-4926-9E37-409E1DC01B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E6DD-4926-9E37-409E1DC01B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105.96</c:v>
                </c:pt>
                <c:pt idx="1">
                  <c:v>104.27</c:v>
                </c:pt>
                <c:pt idx="2">
                  <c:v>104.39</c:v>
                </c:pt>
                <c:pt idx="3">
                  <c:v>102.98</c:v>
                </c:pt>
                <c:pt idx="4">
                  <c:v>103.12</c:v>
                </c:pt>
              </c:numCache>
            </c:numRef>
          </c:val>
          <c:extLst>
            <c:ext xmlns:c16="http://schemas.microsoft.com/office/drawing/2014/chart" uri="{C3380CC4-5D6E-409C-BE32-E72D297353CC}">
              <c16:uniqueId val="{00000000-73AD-4334-8584-5619694F3B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73AD-4334-8584-5619694F3B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39.15</c:v>
                </c:pt>
                <c:pt idx="1">
                  <c:v>39.82</c:v>
                </c:pt>
                <c:pt idx="2">
                  <c:v>40.369999999999997</c:v>
                </c:pt>
                <c:pt idx="3">
                  <c:v>41.34</c:v>
                </c:pt>
                <c:pt idx="4">
                  <c:v>42.3</c:v>
                </c:pt>
              </c:numCache>
            </c:numRef>
          </c:val>
          <c:extLst>
            <c:ext xmlns:c16="http://schemas.microsoft.com/office/drawing/2014/chart" uri="{C3380CC4-5D6E-409C-BE32-E72D297353CC}">
              <c16:uniqueId val="{00000000-1B3F-46E8-9F90-C62B95FF05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1B3F-46E8-9F90-C62B95FF05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10.42</c:v>
                </c:pt>
                <c:pt idx="1">
                  <c:v>11.88</c:v>
                </c:pt>
                <c:pt idx="2">
                  <c:v>12.96</c:v>
                </c:pt>
                <c:pt idx="3">
                  <c:v>14.09</c:v>
                </c:pt>
                <c:pt idx="4">
                  <c:v>15.77</c:v>
                </c:pt>
              </c:numCache>
            </c:numRef>
          </c:val>
          <c:extLst>
            <c:ext xmlns:c16="http://schemas.microsoft.com/office/drawing/2014/chart" uri="{C3380CC4-5D6E-409C-BE32-E72D297353CC}">
              <c16:uniqueId val="{00000000-335D-4759-9C8B-DE788608A5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335D-4759-9C8B-DE788608A5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8-46A1-9F4D-6B8A0C93C2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E7C8-46A1-9F4D-6B8A0C93C2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141.04</c:v>
                </c:pt>
                <c:pt idx="1">
                  <c:v>152.08000000000001</c:v>
                </c:pt>
                <c:pt idx="2">
                  <c:v>145.38</c:v>
                </c:pt>
                <c:pt idx="3">
                  <c:v>161.34</c:v>
                </c:pt>
                <c:pt idx="4">
                  <c:v>149.58000000000001</c:v>
                </c:pt>
              </c:numCache>
            </c:numRef>
          </c:val>
          <c:extLst>
            <c:ext xmlns:c16="http://schemas.microsoft.com/office/drawing/2014/chart" uri="{C3380CC4-5D6E-409C-BE32-E72D297353CC}">
              <c16:uniqueId val="{00000000-8BCC-424D-AA4A-A83FF10794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8BCC-424D-AA4A-A83FF10794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1126.3399999999999</c:v>
                </c:pt>
                <c:pt idx="1">
                  <c:v>1170.3900000000001</c:v>
                </c:pt>
                <c:pt idx="2">
                  <c:v>1315.51</c:v>
                </c:pt>
                <c:pt idx="3">
                  <c:v>1444.25</c:v>
                </c:pt>
                <c:pt idx="4">
                  <c:v>1457.57</c:v>
                </c:pt>
              </c:numCache>
            </c:numRef>
          </c:val>
          <c:extLst>
            <c:ext xmlns:c16="http://schemas.microsoft.com/office/drawing/2014/chart" uri="{C3380CC4-5D6E-409C-BE32-E72D297353CC}">
              <c16:uniqueId val="{00000000-38C5-4770-A8EB-7ED4E0D31C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38C5-4770-A8EB-7ED4E0D31C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99.18</c:v>
                </c:pt>
                <c:pt idx="1">
                  <c:v>99.74</c:v>
                </c:pt>
                <c:pt idx="2">
                  <c:v>99.22</c:v>
                </c:pt>
                <c:pt idx="3">
                  <c:v>96.15</c:v>
                </c:pt>
                <c:pt idx="4">
                  <c:v>96.23</c:v>
                </c:pt>
              </c:numCache>
            </c:numRef>
          </c:val>
          <c:extLst>
            <c:ext xmlns:c16="http://schemas.microsoft.com/office/drawing/2014/chart" uri="{C3380CC4-5D6E-409C-BE32-E72D297353CC}">
              <c16:uniqueId val="{00000000-592A-449D-BA58-7D92C1398F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592A-449D-BA58-7D92C1398F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150.13999999999999</c:v>
                </c:pt>
                <c:pt idx="1">
                  <c:v>148.72999999999999</c:v>
                </c:pt>
                <c:pt idx="2">
                  <c:v>148.77000000000001</c:v>
                </c:pt>
                <c:pt idx="3">
                  <c:v>150.38</c:v>
                </c:pt>
                <c:pt idx="4">
                  <c:v>151.19999999999999</c:v>
                </c:pt>
              </c:numCache>
            </c:numRef>
          </c:val>
          <c:extLst>
            <c:ext xmlns:c16="http://schemas.microsoft.com/office/drawing/2014/chart" uri="{C3380CC4-5D6E-409C-BE32-E72D297353CC}">
              <c16:uniqueId val="{00000000-2028-4F0E-A0F9-CD4C6A92A8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2028-4F0E-A0F9-CD4C6A92A8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54.17</c:v>
                </c:pt>
                <c:pt idx="1">
                  <c:v>53.09</c:v>
                </c:pt>
                <c:pt idx="2">
                  <c:v>54.75</c:v>
                </c:pt>
                <c:pt idx="3">
                  <c:v>55.11</c:v>
                </c:pt>
                <c:pt idx="4">
                  <c:v>53.28</c:v>
                </c:pt>
              </c:numCache>
            </c:numRef>
          </c:val>
          <c:extLst>
            <c:ext xmlns:c16="http://schemas.microsoft.com/office/drawing/2014/chart" uri="{C3380CC4-5D6E-409C-BE32-E72D297353CC}">
              <c16:uniqueId val="{00000000-AB93-4B89-84CD-4A6CEA4DA4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AB93-4B89-84CD-4A6CEA4DA4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91.7</c:v>
                </c:pt>
                <c:pt idx="1">
                  <c:v>91.51</c:v>
                </c:pt>
                <c:pt idx="2">
                  <c:v>91.74</c:v>
                </c:pt>
                <c:pt idx="3">
                  <c:v>91.98</c:v>
                </c:pt>
                <c:pt idx="4">
                  <c:v>92.35</c:v>
                </c:pt>
              </c:numCache>
            </c:numRef>
          </c:val>
          <c:extLst>
            <c:ext xmlns:c16="http://schemas.microsoft.com/office/drawing/2014/chart" uri="{C3380CC4-5D6E-409C-BE32-E72D297353CC}">
              <c16:uniqueId val="{00000000-39C3-4A62-AF9E-70F8053BEC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39C3-4A62-AF9E-70F8053BEC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2" zoomScale="130" zoomScaleNormal="130" workbookViewId="0">
      <selection activeCell="CA61" sqref="CA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佐世保市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243074</v>
      </c>
      <c r="AM8" s="42"/>
      <c r="AN8" s="42"/>
      <c r="AO8" s="42"/>
      <c r="AP8" s="42"/>
      <c r="AQ8" s="42"/>
      <c r="AR8" s="42"/>
      <c r="AS8" s="42"/>
      <c r="AT8" s="35">
        <f>データ!T6</f>
        <v>426.01</v>
      </c>
      <c r="AU8" s="35"/>
      <c r="AV8" s="35"/>
      <c r="AW8" s="35"/>
      <c r="AX8" s="35"/>
      <c r="AY8" s="35"/>
      <c r="AZ8" s="35"/>
      <c r="BA8" s="35"/>
      <c r="BB8" s="35">
        <f>データ!U6</f>
        <v>570.58000000000004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56.78</v>
      </c>
      <c r="J10" s="35"/>
      <c r="K10" s="35"/>
      <c r="L10" s="35"/>
      <c r="M10" s="35"/>
      <c r="N10" s="35"/>
      <c r="O10" s="35"/>
      <c r="P10" s="35">
        <f>データ!P6</f>
        <v>60.4</v>
      </c>
      <c r="Q10" s="35"/>
      <c r="R10" s="35"/>
      <c r="S10" s="35"/>
      <c r="T10" s="35"/>
      <c r="U10" s="35"/>
      <c r="V10" s="35"/>
      <c r="W10" s="35">
        <f>データ!Q6</f>
        <v>95.88</v>
      </c>
      <c r="X10" s="35"/>
      <c r="Y10" s="35"/>
      <c r="Z10" s="35"/>
      <c r="AA10" s="35"/>
      <c r="AB10" s="35"/>
      <c r="AC10" s="35"/>
      <c r="AD10" s="42">
        <f>データ!R6</f>
        <v>2461</v>
      </c>
      <c r="AE10" s="42"/>
      <c r="AF10" s="42"/>
      <c r="AG10" s="42"/>
      <c r="AH10" s="42"/>
      <c r="AI10" s="42"/>
      <c r="AJ10" s="42"/>
      <c r="AK10" s="2"/>
      <c r="AL10" s="42">
        <f>データ!V6</f>
        <v>145475</v>
      </c>
      <c r="AM10" s="42"/>
      <c r="AN10" s="42"/>
      <c r="AO10" s="42"/>
      <c r="AP10" s="42"/>
      <c r="AQ10" s="42"/>
      <c r="AR10" s="42"/>
      <c r="AS10" s="42"/>
      <c r="AT10" s="35">
        <f>データ!W6</f>
        <v>33.130000000000003</v>
      </c>
      <c r="AU10" s="35"/>
      <c r="AV10" s="35"/>
      <c r="AW10" s="35"/>
      <c r="AX10" s="35"/>
      <c r="AY10" s="35"/>
      <c r="AZ10" s="35"/>
      <c r="BA10" s="35"/>
      <c r="BB10" s="35">
        <f>データ!X6</f>
        <v>4391.04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cYlPxJxgY7yEIozMQJYK++LyBmVzb65Hcu7RJjfbyTf9OB1dCMEybKeDGIrZdi9m7J+rDQ+lbrCIjG/3mWziw==" saltValue="F1DFt9yi9hxYsVgWYi5h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422029</v>
      </c>
      <c r="D6" s="19">
        <f t="shared" si="3"/>
        <v>46</v>
      </c>
      <c r="E6" s="19">
        <f t="shared" si="3"/>
        <v>17</v>
      </c>
      <c r="F6" s="19">
        <f t="shared" si="3"/>
        <v>1</v>
      </c>
      <c r="G6" s="19">
        <f t="shared" si="3"/>
        <v>0</v>
      </c>
      <c r="H6" s="19" t="str">
        <f t="shared" si="3"/>
        <v>長崎県　佐世保市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56.78</v>
      </c>
      <c r="P6" s="20">
        <f t="shared" si="3"/>
        <v>60.4</v>
      </c>
      <c r="Q6" s="20">
        <f t="shared" si="3"/>
        <v>95.88</v>
      </c>
      <c r="R6" s="20">
        <f t="shared" si="3"/>
        <v>2461</v>
      </c>
      <c r="S6" s="20">
        <f t="shared" si="3"/>
        <v>243074</v>
      </c>
      <c r="T6" s="20">
        <f t="shared" si="3"/>
        <v>426.01</v>
      </c>
      <c r="U6" s="20">
        <f t="shared" si="3"/>
        <v>570.58000000000004</v>
      </c>
      <c r="V6" s="20">
        <f t="shared" si="3"/>
        <v>145475</v>
      </c>
      <c r="W6" s="20">
        <f t="shared" si="3"/>
        <v>33.130000000000003</v>
      </c>
      <c r="X6" s="20">
        <f t="shared" si="3"/>
        <v>4391.04</v>
      </c>
      <c r="Y6" s="21">
        <f>IF(Y7="",NA(),Y7)</f>
        <v>105.96</v>
      </c>
      <c r="Z6" s="21">
        <f t="shared" ref="Z6:AH6" si="4">IF(Z7="",NA(),Z7)</f>
        <v>104.27</v>
      </c>
      <c r="AA6" s="21">
        <f t="shared" si="4"/>
        <v>104.39</v>
      </c>
      <c r="AB6" s="21">
        <f t="shared" si="4"/>
        <v>102.98</v>
      </c>
      <c r="AC6" s="21">
        <f t="shared" si="4"/>
        <v>103.12</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141.04</v>
      </c>
      <c r="AV6" s="21">
        <f t="shared" ref="AV6:BD6" si="6">IF(AV7="",NA(),AV7)</f>
        <v>152.08000000000001</v>
      </c>
      <c r="AW6" s="21">
        <f t="shared" si="6"/>
        <v>145.38</v>
      </c>
      <c r="AX6" s="21">
        <f t="shared" si="6"/>
        <v>161.34</v>
      </c>
      <c r="AY6" s="21">
        <f t="shared" si="6"/>
        <v>149.58000000000001</v>
      </c>
      <c r="AZ6" s="21">
        <f t="shared" si="6"/>
        <v>58.04</v>
      </c>
      <c r="BA6" s="21">
        <f t="shared" si="6"/>
        <v>62.12</v>
      </c>
      <c r="BB6" s="21">
        <f t="shared" si="6"/>
        <v>61.57</v>
      </c>
      <c r="BC6" s="21">
        <f t="shared" si="6"/>
        <v>60.82</v>
      </c>
      <c r="BD6" s="21">
        <f t="shared" si="6"/>
        <v>63.48</v>
      </c>
      <c r="BE6" s="20" t="str">
        <f>IF(BE7="","",IF(BE7="-","【-】","【"&amp;SUBSTITUTE(TEXT(BE7,"#,##0.00"),"-","△")&amp;"】"))</f>
        <v>【71.39】</v>
      </c>
      <c r="BF6" s="21">
        <f>IF(BF7="",NA(),BF7)</f>
        <v>1126.3399999999999</v>
      </c>
      <c r="BG6" s="21">
        <f t="shared" ref="BG6:BO6" si="7">IF(BG7="",NA(),BG7)</f>
        <v>1170.3900000000001</v>
      </c>
      <c r="BH6" s="21">
        <f t="shared" si="7"/>
        <v>1315.51</v>
      </c>
      <c r="BI6" s="21">
        <f t="shared" si="7"/>
        <v>1444.25</v>
      </c>
      <c r="BJ6" s="21">
        <f t="shared" si="7"/>
        <v>1457.57</v>
      </c>
      <c r="BK6" s="21">
        <f t="shared" si="7"/>
        <v>917.29</v>
      </c>
      <c r="BL6" s="21">
        <f t="shared" si="7"/>
        <v>875.53</v>
      </c>
      <c r="BM6" s="21">
        <f t="shared" si="7"/>
        <v>867.39</v>
      </c>
      <c r="BN6" s="21">
        <f t="shared" si="7"/>
        <v>920.83</v>
      </c>
      <c r="BO6" s="21">
        <f t="shared" si="7"/>
        <v>874.02</v>
      </c>
      <c r="BP6" s="20" t="str">
        <f>IF(BP7="","",IF(BP7="-","【-】","【"&amp;SUBSTITUTE(TEXT(BP7,"#,##0.00"),"-","△")&amp;"】"))</f>
        <v>【669.11】</v>
      </c>
      <c r="BQ6" s="21">
        <f>IF(BQ7="",NA(),BQ7)</f>
        <v>99.18</v>
      </c>
      <c r="BR6" s="21">
        <f t="shared" ref="BR6:BZ6" si="8">IF(BR7="",NA(),BR7)</f>
        <v>99.74</v>
      </c>
      <c r="BS6" s="21">
        <f t="shared" si="8"/>
        <v>99.22</v>
      </c>
      <c r="BT6" s="21">
        <f t="shared" si="8"/>
        <v>96.15</v>
      </c>
      <c r="BU6" s="21">
        <f t="shared" si="8"/>
        <v>96.23</v>
      </c>
      <c r="BV6" s="21">
        <f t="shared" si="8"/>
        <v>99.67</v>
      </c>
      <c r="BW6" s="21">
        <f t="shared" si="8"/>
        <v>99.83</v>
      </c>
      <c r="BX6" s="21">
        <f t="shared" si="8"/>
        <v>100.91</v>
      </c>
      <c r="BY6" s="21">
        <f t="shared" si="8"/>
        <v>99.82</v>
      </c>
      <c r="BZ6" s="21">
        <f t="shared" si="8"/>
        <v>100.32</v>
      </c>
      <c r="CA6" s="20" t="str">
        <f>IF(CA7="","",IF(CA7="-","【-】","【"&amp;SUBSTITUTE(TEXT(CA7,"#,##0.00"),"-","△")&amp;"】"))</f>
        <v>【99.73】</v>
      </c>
      <c r="CB6" s="21">
        <f>IF(CB7="",NA(),CB7)</f>
        <v>150.13999999999999</v>
      </c>
      <c r="CC6" s="21">
        <f t="shared" ref="CC6:CK6" si="9">IF(CC7="",NA(),CC7)</f>
        <v>148.72999999999999</v>
      </c>
      <c r="CD6" s="21">
        <f t="shared" si="9"/>
        <v>148.77000000000001</v>
      </c>
      <c r="CE6" s="21">
        <f t="shared" si="9"/>
        <v>150.38</v>
      </c>
      <c r="CF6" s="21">
        <f t="shared" si="9"/>
        <v>151.19999999999999</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54.17</v>
      </c>
      <c r="CN6" s="21">
        <f t="shared" ref="CN6:CV6" si="10">IF(CN7="",NA(),CN7)</f>
        <v>53.09</v>
      </c>
      <c r="CO6" s="21">
        <f t="shared" si="10"/>
        <v>54.75</v>
      </c>
      <c r="CP6" s="21">
        <f t="shared" si="10"/>
        <v>55.11</v>
      </c>
      <c r="CQ6" s="21">
        <f t="shared" si="10"/>
        <v>53.28</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91.7</v>
      </c>
      <c r="CY6" s="21">
        <f t="shared" ref="CY6:DG6" si="11">IF(CY7="",NA(),CY7)</f>
        <v>91.51</v>
      </c>
      <c r="CZ6" s="21">
        <f t="shared" si="11"/>
        <v>91.74</v>
      </c>
      <c r="DA6" s="21">
        <f t="shared" si="11"/>
        <v>91.98</v>
      </c>
      <c r="DB6" s="21">
        <f t="shared" si="11"/>
        <v>92.35</v>
      </c>
      <c r="DC6" s="21">
        <f t="shared" si="11"/>
        <v>93.86</v>
      </c>
      <c r="DD6" s="21">
        <f t="shared" si="11"/>
        <v>93.96</v>
      </c>
      <c r="DE6" s="21">
        <f t="shared" si="11"/>
        <v>94.06</v>
      </c>
      <c r="DF6" s="21">
        <f t="shared" si="11"/>
        <v>94.41</v>
      </c>
      <c r="DG6" s="21">
        <f t="shared" si="11"/>
        <v>94.43</v>
      </c>
      <c r="DH6" s="20" t="str">
        <f>IF(DH7="","",IF(DH7="-","【-】","【"&amp;SUBSTITUTE(TEXT(DH7,"#,##0.00"),"-","△")&amp;"】"))</f>
        <v>【95.72】</v>
      </c>
      <c r="DI6" s="21">
        <f>IF(DI7="",NA(),DI7)</f>
        <v>39.15</v>
      </c>
      <c r="DJ6" s="21">
        <f t="shared" ref="DJ6:DR6" si="12">IF(DJ7="",NA(),DJ7)</f>
        <v>39.82</v>
      </c>
      <c r="DK6" s="21">
        <f t="shared" si="12"/>
        <v>40.369999999999997</v>
      </c>
      <c r="DL6" s="21">
        <f t="shared" si="12"/>
        <v>41.34</v>
      </c>
      <c r="DM6" s="21">
        <f t="shared" si="12"/>
        <v>42.3</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10.42</v>
      </c>
      <c r="DU6" s="21">
        <f t="shared" ref="DU6:EC6" si="13">IF(DU7="",NA(),DU7)</f>
        <v>11.88</v>
      </c>
      <c r="DV6" s="21">
        <f t="shared" si="13"/>
        <v>12.96</v>
      </c>
      <c r="DW6" s="21">
        <f t="shared" si="13"/>
        <v>14.09</v>
      </c>
      <c r="DX6" s="21">
        <f t="shared" si="13"/>
        <v>15.77</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0.21</v>
      </c>
      <c r="EF6" s="21">
        <f t="shared" ref="EF6:EN6" si="14">IF(EF7="",NA(),EF7)</f>
        <v>0.4</v>
      </c>
      <c r="EG6" s="21">
        <f t="shared" si="14"/>
        <v>0.39</v>
      </c>
      <c r="EH6" s="21">
        <f t="shared" si="14"/>
        <v>0.21</v>
      </c>
      <c r="EI6" s="21">
        <f t="shared" si="14"/>
        <v>0.09</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422029</v>
      </c>
      <c r="D7" s="23">
        <v>46</v>
      </c>
      <c r="E7" s="23">
        <v>17</v>
      </c>
      <c r="F7" s="23">
        <v>1</v>
      </c>
      <c r="G7" s="23">
        <v>0</v>
      </c>
      <c r="H7" s="23" t="s">
        <v>96</v>
      </c>
      <c r="I7" s="23" t="s">
        <v>97</v>
      </c>
      <c r="J7" s="23" t="s">
        <v>98</v>
      </c>
      <c r="K7" s="23" t="s">
        <v>99</v>
      </c>
      <c r="L7" s="23" t="s">
        <v>100</v>
      </c>
      <c r="M7" s="23" t="s">
        <v>101</v>
      </c>
      <c r="N7" s="24" t="s">
        <v>102</v>
      </c>
      <c r="O7" s="24">
        <v>56.78</v>
      </c>
      <c r="P7" s="24">
        <v>60.4</v>
      </c>
      <c r="Q7" s="24">
        <v>95.88</v>
      </c>
      <c r="R7" s="24">
        <v>2461</v>
      </c>
      <c r="S7" s="24">
        <v>243074</v>
      </c>
      <c r="T7" s="24">
        <v>426.01</v>
      </c>
      <c r="U7" s="24">
        <v>570.58000000000004</v>
      </c>
      <c r="V7" s="24">
        <v>145475</v>
      </c>
      <c r="W7" s="24">
        <v>33.130000000000003</v>
      </c>
      <c r="X7" s="24">
        <v>4391.04</v>
      </c>
      <c r="Y7" s="24">
        <v>105.96</v>
      </c>
      <c r="Z7" s="24">
        <v>104.27</v>
      </c>
      <c r="AA7" s="24">
        <v>104.39</v>
      </c>
      <c r="AB7" s="24">
        <v>102.98</v>
      </c>
      <c r="AC7" s="24">
        <v>103.12</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141.04</v>
      </c>
      <c r="AV7" s="24">
        <v>152.08000000000001</v>
      </c>
      <c r="AW7" s="24">
        <v>145.38</v>
      </c>
      <c r="AX7" s="24">
        <v>161.34</v>
      </c>
      <c r="AY7" s="24">
        <v>149.58000000000001</v>
      </c>
      <c r="AZ7" s="24">
        <v>58.04</v>
      </c>
      <c r="BA7" s="24">
        <v>62.12</v>
      </c>
      <c r="BB7" s="24">
        <v>61.57</v>
      </c>
      <c r="BC7" s="24">
        <v>60.82</v>
      </c>
      <c r="BD7" s="24">
        <v>63.48</v>
      </c>
      <c r="BE7" s="24">
        <v>71.39</v>
      </c>
      <c r="BF7" s="24">
        <v>1126.3399999999999</v>
      </c>
      <c r="BG7" s="24">
        <v>1170.3900000000001</v>
      </c>
      <c r="BH7" s="24">
        <v>1315.51</v>
      </c>
      <c r="BI7" s="24">
        <v>1444.25</v>
      </c>
      <c r="BJ7" s="24">
        <v>1457.57</v>
      </c>
      <c r="BK7" s="24">
        <v>917.29</v>
      </c>
      <c r="BL7" s="24">
        <v>875.53</v>
      </c>
      <c r="BM7" s="24">
        <v>867.39</v>
      </c>
      <c r="BN7" s="24">
        <v>920.83</v>
      </c>
      <c r="BO7" s="24">
        <v>874.02</v>
      </c>
      <c r="BP7" s="24">
        <v>669.11</v>
      </c>
      <c r="BQ7" s="24">
        <v>99.18</v>
      </c>
      <c r="BR7" s="24">
        <v>99.74</v>
      </c>
      <c r="BS7" s="24">
        <v>99.22</v>
      </c>
      <c r="BT7" s="24">
        <v>96.15</v>
      </c>
      <c r="BU7" s="24">
        <v>96.23</v>
      </c>
      <c r="BV7" s="24">
        <v>99.67</v>
      </c>
      <c r="BW7" s="24">
        <v>99.83</v>
      </c>
      <c r="BX7" s="24">
        <v>100.91</v>
      </c>
      <c r="BY7" s="24">
        <v>99.82</v>
      </c>
      <c r="BZ7" s="24">
        <v>100.32</v>
      </c>
      <c r="CA7" s="24">
        <v>99.73</v>
      </c>
      <c r="CB7" s="24">
        <v>150.13999999999999</v>
      </c>
      <c r="CC7" s="24">
        <v>148.72999999999999</v>
      </c>
      <c r="CD7" s="24">
        <v>148.77000000000001</v>
      </c>
      <c r="CE7" s="24">
        <v>150.38</v>
      </c>
      <c r="CF7" s="24">
        <v>151.19999999999999</v>
      </c>
      <c r="CG7" s="24">
        <v>159.6</v>
      </c>
      <c r="CH7" s="24">
        <v>158.94</v>
      </c>
      <c r="CI7" s="24">
        <v>158.04</v>
      </c>
      <c r="CJ7" s="24">
        <v>156.77000000000001</v>
      </c>
      <c r="CK7" s="24">
        <v>157.63999999999999</v>
      </c>
      <c r="CL7" s="24">
        <v>134.97999999999999</v>
      </c>
      <c r="CM7" s="24">
        <v>54.17</v>
      </c>
      <c r="CN7" s="24">
        <v>53.09</v>
      </c>
      <c r="CO7" s="24">
        <v>54.75</v>
      </c>
      <c r="CP7" s="24">
        <v>55.11</v>
      </c>
      <c r="CQ7" s="24">
        <v>53.28</v>
      </c>
      <c r="CR7" s="24">
        <v>66.34</v>
      </c>
      <c r="CS7" s="24">
        <v>67.069999999999993</v>
      </c>
      <c r="CT7" s="24">
        <v>66.78</v>
      </c>
      <c r="CU7" s="24">
        <v>67</v>
      </c>
      <c r="CV7" s="24">
        <v>66.650000000000006</v>
      </c>
      <c r="CW7" s="24">
        <v>59.99</v>
      </c>
      <c r="CX7" s="24">
        <v>91.7</v>
      </c>
      <c r="CY7" s="24">
        <v>91.51</v>
      </c>
      <c r="CZ7" s="24">
        <v>91.74</v>
      </c>
      <c r="DA7" s="24">
        <v>91.98</v>
      </c>
      <c r="DB7" s="24">
        <v>92.35</v>
      </c>
      <c r="DC7" s="24">
        <v>93.86</v>
      </c>
      <c r="DD7" s="24">
        <v>93.96</v>
      </c>
      <c r="DE7" s="24">
        <v>94.06</v>
      </c>
      <c r="DF7" s="24">
        <v>94.41</v>
      </c>
      <c r="DG7" s="24">
        <v>94.43</v>
      </c>
      <c r="DH7" s="24">
        <v>95.72</v>
      </c>
      <c r="DI7" s="24">
        <v>39.15</v>
      </c>
      <c r="DJ7" s="24">
        <v>39.82</v>
      </c>
      <c r="DK7" s="24">
        <v>40.369999999999997</v>
      </c>
      <c r="DL7" s="24">
        <v>41.34</v>
      </c>
      <c r="DM7" s="24">
        <v>42.3</v>
      </c>
      <c r="DN7" s="24">
        <v>31.19</v>
      </c>
      <c r="DO7" s="24">
        <v>33.090000000000003</v>
      </c>
      <c r="DP7" s="24">
        <v>34.33</v>
      </c>
      <c r="DQ7" s="24">
        <v>34.15</v>
      </c>
      <c r="DR7" s="24">
        <v>35.53</v>
      </c>
      <c r="DS7" s="24">
        <v>38.17</v>
      </c>
      <c r="DT7" s="24">
        <v>10.42</v>
      </c>
      <c r="DU7" s="24">
        <v>11.88</v>
      </c>
      <c r="DV7" s="24">
        <v>12.96</v>
      </c>
      <c r="DW7" s="24">
        <v>14.09</v>
      </c>
      <c r="DX7" s="24">
        <v>15.77</v>
      </c>
      <c r="DY7" s="24">
        <v>4.3099999999999996</v>
      </c>
      <c r="DZ7" s="24">
        <v>5.04</v>
      </c>
      <c r="EA7" s="24">
        <v>5.1100000000000003</v>
      </c>
      <c r="EB7" s="24">
        <v>5.18</v>
      </c>
      <c r="EC7" s="24">
        <v>6.01</v>
      </c>
      <c r="ED7" s="24">
        <v>6.54</v>
      </c>
      <c r="EE7" s="24">
        <v>0.21</v>
      </c>
      <c r="EF7" s="24">
        <v>0.4</v>
      </c>
      <c r="EG7" s="24">
        <v>0.39</v>
      </c>
      <c r="EH7" s="24">
        <v>0.21</v>
      </c>
      <c r="EI7" s="24">
        <v>0.09</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松本道雄</cp:lastModifiedBy>
  <cp:lastPrinted>2023-01-20T09:15:35Z</cp:lastPrinted>
  <dcterms:created xsi:type="dcterms:W3CDTF">2023-01-12T23:35:18Z</dcterms:created>
  <dcterms:modified xsi:type="dcterms:W3CDTF">2023-01-20T09:19:16Z</dcterms:modified>
  <cp:category/>
</cp:coreProperties>
</file>