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4\02 公営企業に係る経営比較分析表（令和３年度決算）の分析等について\07_公表用\02_下水道事業\"/>
    </mc:Choice>
  </mc:AlternateContent>
  <xr:revisionPtr revIDLastSave="0" documentId="13_ncr:1_{5001D70D-1292-493B-B03C-3663639F16E2}" xr6:coauthVersionLast="47" xr6:coauthVersionMax="47" xr10:uidLastSave="{00000000-0000-0000-0000-000000000000}"/>
  <workbookProtection workbookAlgorithmName="SHA-512" workbookHashValue="bBy01Pkza4oBEL7zJWpUtWM4V3pRccdnhcHTha/yr4zCvGC8xsm3TKhajWdKFlvJplZPFBxuC7UmSJAahpM6tA==" workbookSaltValue="dI4ecCCm/YxXgsxI7E7Uy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<sst xmlns="http://schemas.openxmlformats.org/spreadsheetml/2006/main" count="236" uniqueCount="119">
  <si>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</si>
  <si>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</si>
  <si>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</si>
  <si>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</si>
  <si>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</si>
  <si>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</si>
  <si>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</si>
  <si>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</si>
  <si>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</si>
  <si>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</si>
  <si>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</si>
  <si>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</si>
  <si>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</si>
  <si>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</si>
  <si>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</si>
  <si>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</si>
  <si>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</si>
  <si>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</si>
  <si>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</si>
  <si>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</si>
  <si>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</si>
  <si>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</si>
  <si>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</si>
  <si>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</si>
  <si>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</si>
  <si>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</si>
  <si>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</si>
  <si>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</si>
  <si>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</si>
  <si>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</si>
  <si>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</si>
  <si>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</si>
  <si>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</si>
  <si>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</si>
  <si>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</si>
  <si>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</si>
  <si>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</si>
  <si>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</si>
  <si>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</si>
  <si>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</si>
  <si>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</si>
  <si>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</si>
  <si>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</si>
  <si>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</si>
  <si>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</si>
  <si>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</si>
  <si>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</si>
  <si>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</si>
  <si>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</si>
  <si>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</si>
  <si>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</si>
  <si>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</si>
  <si>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</si>
  <si>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</si>
  <si>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</si>
  <si>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</si>
  <si>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</si>
  <si>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</si>
  <si>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</si>
  <si>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</si>
  <si>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</si>
  <si>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</si>
  <si>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</si>
  <si>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</si>
  <si>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</si>
  <si>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</si>
  <si>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</si>
  <si>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</si>
  <si>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</si>
  <si>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</si>
  <si>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</si>
  <si>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</si>
  <si>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</si>
  <si>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</si>
  <si>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</si>
  <si>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</si>
  <si>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</si>
  <si>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</si>
  <si>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</si>
  <si>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</si>
  <si>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</si>
  <si>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</si>
  <si>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</si>
  <si>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</si>
  <si>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</si>
  <si>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</si>
  <si>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</si>
  <si>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</si>
  <si>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</si>
  <si>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</si>
  <si>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</si>
  <si>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</si>
  <si>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</si>
  <si>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</si>
  <si>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</si>
  <si>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</si>
  <si>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</si>
  <si>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</si>
  <si>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</si>
  <si>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</si>
  <si>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</si>
  <si>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</si>
  <si>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</si>
  <si>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</si>
  <si>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</si>
  <si>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</si>
  <si>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</si>
  <si>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</si>
  <si>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</si>
  <si>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</si>
  <si>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</si>
  <si>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</si>
  <si>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</si>
  <si>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</si>
  <si>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</si>
  <si>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</si>
  <si>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人口減少、高齢化が進む中で施設や設備の老朽化が進み、今後も維持管理費や機器の修繕・更新などにより、経費が多額になっていくことが予想される。
　人口規模や地理的要因により、下水道使用料のみでの経営は困難であり、また人口減少により使用料収入が低下することが予想される。現在、小値賀町下水道事業の計画の見直し及び変更を実施しており、今後、広域化・共同化に向けて準備を進めている所であり、下水道事業を再編することによって効率の良い下水道運営に努めていく。
</t>
    <phoneticPr fontId="4"/>
  </si>
  <si>
    <t>　大島地区については供用開始から24年以上が経過し、斑地区については13年以上が経過しており、施設や設備の老朽化が顕著に出ているため、修繕・更新費用が徐々に多額になっていくことが問題となってくる。各施設の今後のあり方について、令和元年度に大島漁業集落排水施設機能保全計画を策定し、令和2年度に斑地区漁業集落排水施設機能保全計画を策定した。その結果を基に大島地区については、令和4年度にダウンサイジング検討業務を実施した結果、現施設を維持管理していくより、大型の合併浄化槽に切り替えた方が、安価で効率的との試算が出たため、大島漁業集落排水施設の再編に向けて、準備を進めていく。斑地区については、令和3年度に小値賀町下水道事業全体計画見直しを実施した結果、漁業集落排水を公共下水道に接続した方が有利との試算が出たため、漁業集落排水と公共下水道の統合に向けて準備を進めていく。</t>
    <phoneticPr fontId="4"/>
  </si>
  <si>
    <t>　漁業集落排水事業は大島地区が平成10年、斑地区が平成21年に供給を開始している。水洗化率は、大島地区で100％、斑地区で81.0％となっており、漁集全体では90.5％となっており、昨年と比べて水洗化率が増えている。
　令和3年度の特徴を類似団体平均値と比較してみると、「経費回収率」は下回っていて、「汚水処理原価」は上回っているため、汚水処理にかかる費用が類似団体よりかかっていると考えられる。人口減少によって、「施設利用率」は未だに低い水準のままである。
　事業債の償還金が多額であり、経営状況としては、一般会計からの多額の繰入金により赤字分を補填している。
　平成28年度に策定した経営戦略をもとに、さらなる水洗化率の向上を図り、経営の健全化・効率化に努める。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</si>
</sst>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3C-4706-8CA9-9B1B815D6B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283C-4706-8CA9-9B1B815D6B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23.46</c:v>
                </c:pt>
                <c:pt idx="1">
                  <c:v>23.46</c:v>
                </c:pt>
                <c:pt idx="2">
                  <c:v>22.22</c:v>
                </c:pt>
                <c:pt idx="3">
                  <c:v>21.6</c:v>
                </c:pt>
                <c:pt idx="4">
                  <c:v>22.22</c:v>
                </c:pt>
              </c:numCache>
            </c:numRef>
          </c:val>
          <c:extLst>
            <c:ext xmlns:c16="http://schemas.microsoft.com/office/drawing/2014/chart" uri="{C3380CC4-5D6E-409C-BE32-E72D297353CC}">
              <c16:uniqueId val="{00000000-E5FB-4A36-84D5-3F47D8EC1B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E5FB-4A36-84D5-3F47D8EC1B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83.62</c:v>
                </c:pt>
                <c:pt idx="1">
                  <c:v>84.07</c:v>
                </c:pt>
                <c:pt idx="2">
                  <c:v>83.64</c:v>
                </c:pt>
                <c:pt idx="3">
                  <c:v>86.12</c:v>
                </c:pt>
                <c:pt idx="4">
                  <c:v>86.29</c:v>
                </c:pt>
              </c:numCache>
            </c:numRef>
          </c:val>
          <c:extLst>
            <c:ext xmlns:c16="http://schemas.microsoft.com/office/drawing/2014/chart" uri="{C3380CC4-5D6E-409C-BE32-E72D297353CC}">
              <c16:uniqueId val="{00000000-2F4E-4DB9-8839-C103DF7114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2F4E-4DB9-8839-C103DF7114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80.2</c:v>
                </c:pt>
                <c:pt idx="1">
                  <c:v>72.48</c:v>
                </c:pt>
                <c:pt idx="2">
                  <c:v>78.42</c:v>
                </c:pt>
                <c:pt idx="3">
                  <c:v>99.98</c:v>
                </c:pt>
                <c:pt idx="4">
                  <c:v>111.94</c:v>
                </c:pt>
              </c:numCache>
            </c:numRef>
          </c:val>
          <c:extLst>
            <c:ext xmlns:c16="http://schemas.microsoft.com/office/drawing/2014/chart" uri="{C3380CC4-5D6E-409C-BE32-E72D297353CC}">
              <c16:uniqueId val="{00000000-E128-4237-A4BA-6E7983E6FF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28-4237-A4BA-6E7983E6FF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84-4132-8432-44593385AF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84-4132-8432-44593385AF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E2-41A6-8F6A-1F16956284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E2-41A6-8F6A-1F16956284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2E-41F5-82B1-A712D1F734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2E-41F5-82B1-A712D1F734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8A-4810-A278-EF9DAE3DBD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8A-4810-A278-EF9DAE3DBD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4300.78</c:v>
                </c:pt>
                <c:pt idx="1">
                  <c:v>3834.57</c:v>
                </c:pt>
                <c:pt idx="2">
                  <c:v>3612.33</c:v>
                </c:pt>
                <c:pt idx="3">
                  <c:v>3327.08</c:v>
                </c:pt>
                <c:pt idx="4">
                  <c:v>2952.96</c:v>
                </c:pt>
              </c:numCache>
            </c:numRef>
          </c:val>
          <c:extLst>
            <c:ext xmlns:c16="http://schemas.microsoft.com/office/drawing/2014/chart" uri="{C3380CC4-5D6E-409C-BE32-E72D297353CC}">
              <c16:uniqueId val="{00000000-B114-456D-B6F5-B21EC84F30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B114-456D-B6F5-B21EC84F30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58.02</c:v>
                </c:pt>
                <c:pt idx="1">
                  <c:v>57.58</c:v>
                </c:pt>
                <c:pt idx="2">
                  <c:v>34.119999999999997</c:v>
                </c:pt>
                <c:pt idx="3">
                  <c:v>17.48</c:v>
                </c:pt>
                <c:pt idx="4">
                  <c:v>36.28</c:v>
                </c:pt>
              </c:numCache>
            </c:numRef>
          </c:val>
          <c:extLst>
            <c:ext xmlns:c16="http://schemas.microsoft.com/office/drawing/2014/chart" uri="{C3380CC4-5D6E-409C-BE32-E72D297353CC}">
              <c16:uniqueId val="{00000000-F46E-4515-A444-D7BEF021F2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F46E-4515-A444-D7BEF021F2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302.89999999999998</c:v>
                </c:pt>
                <c:pt idx="1">
                  <c:v>304.94</c:v>
                </c:pt>
                <c:pt idx="2">
                  <c:v>521.37</c:v>
                </c:pt>
                <c:pt idx="3">
                  <c:v>1056.98</c:v>
                </c:pt>
                <c:pt idx="4">
                  <c:v>504.25</c:v>
                </c:pt>
              </c:numCache>
            </c:numRef>
          </c:val>
          <c:extLst>
            <c:ext xmlns:c16="http://schemas.microsoft.com/office/drawing/2014/chart" uri="{C3380CC4-5D6E-409C-BE32-E72D297353CC}">
              <c16:uniqueId val="{00000000-1599-44A6-B92B-AC1ACF8847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1599-44A6-B92B-AC1ACF8847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L14" sqref="BL14: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小値賀町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2284</v>
      </c>
      <c r="AM8" s="42"/>
      <c r="AN8" s="42"/>
      <c r="AO8" s="42"/>
      <c r="AP8" s="42"/>
      <c r="AQ8" s="42"/>
      <c r="AR8" s="42"/>
      <c r="AS8" s="42"/>
      <c r="AT8" s="35">
        <f>データ!T6</f>
        <v>25.5</v>
      </c>
      <c r="AU8" s="35"/>
      <c r="AV8" s="35"/>
      <c r="AW8" s="35"/>
      <c r="AX8" s="35"/>
      <c r="AY8" s="35"/>
      <c r="AZ8" s="35"/>
      <c r="BA8" s="35"/>
      <c r="BB8" s="35">
        <f>データ!U6</f>
        <v>89.57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45" t="s">
        <v>21</v>
      </c>
      <c r="BO9" s="45"/>
      <c r="BP9" s="45"/>
      <c r="BQ9" s="45"/>
      <c r="BR9" s="45"/>
      <c r="BS9" s="45"/>
      <c r="BT9" s="45"/>
      <c r="BU9" s="45"/>
      <c r="BV9" s="45"/>
      <c r="BW9" s="45"/>
      <c r="BX9" s="45"/>
      <c r="BY9" s="46"/>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8.7100000000000009</v>
      </c>
      <c r="Q10" s="35"/>
      <c r="R10" s="35"/>
      <c r="S10" s="35"/>
      <c r="T10" s="35"/>
      <c r="U10" s="35"/>
      <c r="V10" s="35"/>
      <c r="W10" s="35">
        <f>データ!Q6</f>
        <v>100</v>
      </c>
      <c r="X10" s="35"/>
      <c r="Y10" s="35"/>
      <c r="Z10" s="35"/>
      <c r="AA10" s="35"/>
      <c r="AB10" s="35"/>
      <c r="AC10" s="35"/>
      <c r="AD10" s="42">
        <f>データ!R6</f>
        <v>3190</v>
      </c>
      <c r="AE10" s="42"/>
      <c r="AF10" s="42"/>
      <c r="AG10" s="42"/>
      <c r="AH10" s="42"/>
      <c r="AI10" s="42"/>
      <c r="AJ10" s="42"/>
      <c r="AK10" s="2"/>
      <c r="AL10" s="42">
        <f>データ!V6</f>
        <v>197</v>
      </c>
      <c r="AM10" s="42"/>
      <c r="AN10" s="42"/>
      <c r="AO10" s="42"/>
      <c r="AP10" s="42"/>
      <c r="AQ10" s="42"/>
      <c r="AR10" s="42"/>
      <c r="AS10" s="42"/>
      <c r="AT10" s="35">
        <f>データ!W6</f>
        <v>0.13</v>
      </c>
      <c r="AU10" s="35"/>
      <c r="AV10" s="35"/>
      <c r="AW10" s="35"/>
      <c r="AX10" s="35"/>
      <c r="AY10" s="35"/>
      <c r="AZ10" s="35"/>
      <c r="BA10" s="35"/>
      <c r="BB10" s="35">
        <f>データ!X6</f>
        <v>1515.38</v>
      </c>
      <c r="BC10" s="35"/>
      <c r="BD10" s="35"/>
      <c r="BE10" s="35"/>
      <c r="BF10" s="35"/>
      <c r="BG10" s="35"/>
      <c r="BH10" s="35"/>
      <c r="BI10" s="35"/>
      <c r="BJ10" s="2"/>
      <c r="BK10" s="2"/>
      <c r="BL10" s="55" t="s">
        <v>22</v>
      </c>
      <c r="BM10" s="56"/>
      <c r="BN10" s="57" t="s">
        <v>23</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68" t="s">
        <v>26</v>
      </c>
      <c r="BM14" s="69"/>
      <c r="BN14" s="69"/>
      <c r="BO14" s="69"/>
      <c r="BP14" s="69"/>
      <c r="BQ14" s="69"/>
      <c r="BR14" s="69"/>
      <c r="BS14" s="69"/>
      <c r="BT14" s="69"/>
      <c r="BU14" s="69"/>
      <c r="BV14" s="69"/>
      <c r="BW14" s="69"/>
      <c r="BX14" s="69"/>
      <c r="BY14" s="69"/>
      <c r="BZ14" s="70"/>
    </row>
    <row r="15" spans="1:78" ht="13.5" customHeight="1" x14ac:dyDescent="0.15">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118</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27</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52" t="s">
        <v>28</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74"/>
      <c r="BM60" s="75"/>
      <c r="BN60" s="75"/>
      <c r="BO60" s="75"/>
      <c r="BP60" s="75"/>
      <c r="BQ60" s="75"/>
      <c r="BR60" s="75"/>
      <c r="BS60" s="75"/>
      <c r="BT60" s="75"/>
      <c r="BU60" s="75"/>
      <c r="BV60" s="75"/>
      <c r="BW60" s="75"/>
      <c r="BX60" s="75"/>
      <c r="BY60" s="75"/>
      <c r="BZ60" s="76"/>
    </row>
    <row r="61" spans="1:78" ht="13.5" customHeight="1" x14ac:dyDescent="0.15">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29</v>
      </c>
      <c r="BM64" s="69"/>
      <c r="BN64" s="69"/>
      <c r="BO64" s="69"/>
      <c r="BP64" s="69"/>
      <c r="BQ64" s="69"/>
      <c r="BR64" s="69"/>
      <c r="BS64" s="69"/>
      <c r="BT64" s="69"/>
      <c r="BU64" s="69"/>
      <c r="BV64" s="69"/>
      <c r="BW64" s="69"/>
      <c r="BX64" s="69"/>
      <c r="BY64" s="69"/>
      <c r="BZ64" s="7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59" t="s">
        <v>30</v>
      </c>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43</v>
      </c>
      <c r="O86" s="12" t="str">
        <f>データ!EO6</f>
        <v>【0.01】</v>
      </c>
    </row>
  </sheetData>
  <sheetProtection algorithmName="SHA-512" hashValue="kfRpxri2vwx/CIPIQba74IqRi1XLJFgl03+aD+lDzSrUWqo8NyW0/iJxtT8GFuSi4DR9ZwXwlKq72V7TPz3wQQ==" saltValue="VtR2Szvlxoec4hvr+jBu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1" t="s">
        <v>54</v>
      </c>
      <c r="I3" s="62"/>
      <c r="J3" s="62"/>
      <c r="K3" s="62"/>
      <c r="L3" s="62"/>
      <c r="M3" s="62"/>
      <c r="N3" s="62"/>
      <c r="O3" s="62"/>
      <c r="P3" s="62"/>
      <c r="Q3" s="62"/>
      <c r="R3" s="62"/>
      <c r="S3" s="62"/>
      <c r="T3" s="62"/>
      <c r="U3" s="62"/>
      <c r="V3" s="62"/>
      <c r="W3" s="62"/>
      <c r="X3" s="63"/>
      <c r="Y3" s="67" t="s">
        <v>55</v>
      </c>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t="s">
        <v>56</v>
      </c>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row>
    <row r="4" spans="1:145" x14ac:dyDescent="0.15">
      <c r="A4" s="14" t="s">
        <v>57</v>
      </c>
      <c r="B4" s="16"/>
      <c r="C4" s="16"/>
      <c r="D4" s="16"/>
      <c r="E4" s="16"/>
      <c r="F4" s="16"/>
      <c r="G4" s="16"/>
      <c r="H4" s="64"/>
      <c r="I4" s="65"/>
      <c r="J4" s="65"/>
      <c r="K4" s="65"/>
      <c r="L4" s="65"/>
      <c r="M4" s="65"/>
      <c r="N4" s="65"/>
      <c r="O4" s="65"/>
      <c r="P4" s="65"/>
      <c r="Q4" s="65"/>
      <c r="R4" s="65"/>
      <c r="S4" s="65"/>
      <c r="T4" s="65"/>
      <c r="U4" s="65"/>
      <c r="V4" s="65"/>
      <c r="W4" s="65"/>
      <c r="X4" s="66"/>
      <c r="Y4" s="60" t="s">
        <v>58</v>
      </c>
      <c r="Z4" s="60"/>
      <c r="AA4" s="60"/>
      <c r="AB4" s="60"/>
      <c r="AC4" s="60"/>
      <c r="AD4" s="60"/>
      <c r="AE4" s="60"/>
      <c r="AF4" s="60"/>
      <c r="AG4" s="60"/>
      <c r="AH4" s="60"/>
      <c r="AI4" s="60"/>
      <c r="AJ4" s="60" t="s">
        <v>59</v>
      </c>
      <c r="AK4" s="60"/>
      <c r="AL4" s="60"/>
      <c r="AM4" s="60"/>
      <c r="AN4" s="60"/>
      <c r="AO4" s="60"/>
      <c r="AP4" s="60"/>
      <c r="AQ4" s="60"/>
      <c r="AR4" s="60"/>
      <c r="AS4" s="60"/>
      <c r="AT4" s="60"/>
      <c r="AU4" s="60" t="s">
        <v>60</v>
      </c>
      <c r="AV4" s="60"/>
      <c r="AW4" s="60"/>
      <c r="AX4" s="60"/>
      <c r="AY4" s="60"/>
      <c r="AZ4" s="60"/>
      <c r="BA4" s="60"/>
      <c r="BB4" s="60"/>
      <c r="BC4" s="60"/>
      <c r="BD4" s="60"/>
      <c r="BE4" s="60"/>
      <c r="BF4" s="60" t="s">
        <v>61</v>
      </c>
      <c r="BG4" s="60"/>
      <c r="BH4" s="60"/>
      <c r="BI4" s="60"/>
      <c r="BJ4" s="60"/>
      <c r="BK4" s="60"/>
      <c r="BL4" s="60"/>
      <c r="BM4" s="60"/>
      <c r="BN4" s="60"/>
      <c r="BO4" s="60"/>
      <c r="BP4" s="60"/>
      <c r="BQ4" s="60" t="s">
        <v>62</v>
      </c>
      <c r="BR4" s="60"/>
      <c r="BS4" s="60"/>
      <c r="BT4" s="60"/>
      <c r="BU4" s="60"/>
      <c r="BV4" s="60"/>
      <c r="BW4" s="60"/>
      <c r="BX4" s="60"/>
      <c r="BY4" s="60"/>
      <c r="BZ4" s="60"/>
      <c r="CA4" s="60"/>
      <c r="CB4" s="60" t="s">
        <v>63</v>
      </c>
      <c r="CC4" s="60"/>
      <c r="CD4" s="60"/>
      <c r="CE4" s="60"/>
      <c r="CF4" s="60"/>
      <c r="CG4" s="60"/>
      <c r="CH4" s="60"/>
      <c r="CI4" s="60"/>
      <c r="CJ4" s="60"/>
      <c r="CK4" s="60"/>
      <c r="CL4" s="60"/>
      <c r="CM4" s="60" t="s">
        <v>64</v>
      </c>
      <c r="CN4" s="60"/>
      <c r="CO4" s="60"/>
      <c r="CP4" s="60"/>
      <c r="CQ4" s="60"/>
      <c r="CR4" s="60"/>
      <c r="CS4" s="60"/>
      <c r="CT4" s="60"/>
      <c r="CU4" s="60"/>
      <c r="CV4" s="60"/>
      <c r="CW4" s="60"/>
      <c r="CX4" s="60" t="s">
        <v>65</v>
      </c>
      <c r="CY4" s="60"/>
      <c r="CZ4" s="60"/>
      <c r="DA4" s="60"/>
      <c r="DB4" s="60"/>
      <c r="DC4" s="60"/>
      <c r="DD4" s="60"/>
      <c r="DE4" s="60"/>
      <c r="DF4" s="60"/>
      <c r="DG4" s="60"/>
      <c r="DH4" s="60"/>
      <c r="DI4" s="60" t="s">
        <v>66</v>
      </c>
      <c r="DJ4" s="60"/>
      <c r="DK4" s="60"/>
      <c r="DL4" s="60"/>
      <c r="DM4" s="60"/>
      <c r="DN4" s="60"/>
      <c r="DO4" s="60"/>
      <c r="DP4" s="60"/>
      <c r="DQ4" s="60"/>
      <c r="DR4" s="60"/>
      <c r="DS4" s="60"/>
      <c r="DT4" s="60" t="s">
        <v>67</v>
      </c>
      <c r="DU4" s="60"/>
      <c r="DV4" s="60"/>
      <c r="DW4" s="60"/>
      <c r="DX4" s="60"/>
      <c r="DY4" s="60"/>
      <c r="DZ4" s="60"/>
      <c r="EA4" s="60"/>
      <c r="EB4" s="60"/>
      <c r="EC4" s="60"/>
      <c r="ED4" s="60"/>
      <c r="EE4" s="60" t="s">
        <v>68</v>
      </c>
      <c r="EF4" s="60"/>
      <c r="EG4" s="60"/>
      <c r="EH4" s="60"/>
      <c r="EI4" s="60"/>
      <c r="EJ4" s="60"/>
      <c r="EK4" s="60"/>
      <c r="EL4" s="60"/>
      <c r="EM4" s="60"/>
      <c r="EN4" s="60"/>
      <c r="EO4" s="60"/>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423831</v>
      </c>
      <c r="D6" s="19">
        <f t="shared" si="3"/>
        <v>47</v>
      </c>
      <c r="E6" s="19">
        <f t="shared" si="3"/>
        <v>17</v>
      </c>
      <c r="F6" s="19">
        <f t="shared" si="3"/>
        <v>6</v>
      </c>
      <c r="G6" s="19">
        <f t="shared" si="3"/>
        <v>0</v>
      </c>
      <c r="H6" s="19" t="str">
        <f t="shared" si="3"/>
        <v>長崎県　小値賀町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8.7100000000000009</v>
      </c>
      <c r="Q6" s="20">
        <f t="shared" si="3"/>
        <v>100</v>
      </c>
      <c r="R6" s="20">
        <f t="shared" si="3"/>
        <v>3190</v>
      </c>
      <c r="S6" s="20">
        <f t="shared" si="3"/>
        <v>2284</v>
      </c>
      <c r="T6" s="20">
        <f t="shared" si="3"/>
        <v>25.5</v>
      </c>
      <c r="U6" s="20">
        <f t="shared" si="3"/>
        <v>89.57</v>
      </c>
      <c r="V6" s="20">
        <f t="shared" si="3"/>
        <v>197</v>
      </c>
      <c r="W6" s="20">
        <f t="shared" si="3"/>
        <v>0.13</v>
      </c>
      <c r="X6" s="20">
        <f t="shared" si="3"/>
        <v>1515.38</v>
      </c>
      <c r="Y6" s="21">
        <f>IF(Y7="",NA(),Y7)</f>
        <v>80.2</v>
      </c>
      <c r="Z6" s="21">
        <f t="shared" ref="Z6:AH6" si="4">IF(Z7="",NA(),Z7)</f>
        <v>72.48</v>
      </c>
      <c r="AA6" s="21">
        <f t="shared" si="4"/>
        <v>78.42</v>
      </c>
      <c r="AB6" s="21">
        <f t="shared" si="4"/>
        <v>99.98</v>
      </c>
      <c r="AC6" s="21">
        <f t="shared" si="4"/>
        <v>111.94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4300.78</v>
      </c>
      <c r="BG6" s="21">
        <f t="shared" ref="BG6:BO6" si="7">IF(BG7="",NA(),BG7)</f>
        <v>3834.57</v>
      </c>
      <c r="BH6" s="21">
        <f t="shared" si="7"/>
        <v>3612.33</v>
      </c>
      <c r="BI6" s="21">
        <f t="shared" si="7"/>
        <v>3327.08</v>
      </c>
      <c r="BJ6" s="21">
        <f t="shared" si="7"/>
        <v>2952.96</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58.02</v>
      </c>
      <c r="BR6" s="21">
        <f t="shared" ref="BR6:BZ6" si="8">IF(BR7="",NA(),BR7)</f>
        <v>57.58</v>
      </c>
      <c r="BS6" s="21">
        <f t="shared" si="8"/>
        <v>34.119999999999997</v>
      </c>
      <c r="BT6" s="21">
        <f t="shared" si="8"/>
        <v>17.48</v>
      </c>
      <c r="BU6" s="21">
        <f t="shared" si="8"/>
        <v>36.28</v>
      </c>
      <c r="BV6" s="21">
        <f t="shared" si="8"/>
        <v>45.81</v>
      </c>
      <c r="BW6" s="21">
        <f t="shared" si="8"/>
        <v>43.43</v>
      </c>
      <c r="BX6" s="21">
        <f t="shared" si="8"/>
        <v>41.41</v>
      </c>
      <c r="BY6" s="21">
        <f t="shared" si="8"/>
        <v>39.64</v>
      </c>
      <c r="BZ6" s="21">
        <f t="shared" si="8"/>
        <v>40</v>
      </c>
      <c r="CA6" s="20" t="str">
        <f>IF(CA7="","",IF(CA7="-","【-】","【"&amp;SUBSTITUTE(TEXT(CA7,"#,##0.00"),"-","△")&amp;"】"))</f>
        <v>【44.22】</v>
      </c>
      <c r="CB6" s="21">
        <f>IF(CB7="",NA(),CB7)</f>
        <v>302.89999999999998</v>
      </c>
      <c r="CC6" s="21">
        <f t="shared" ref="CC6:CK6" si="9">IF(CC7="",NA(),CC7)</f>
        <v>304.94</v>
      </c>
      <c r="CD6" s="21">
        <f t="shared" si="9"/>
        <v>521.37</v>
      </c>
      <c r="CE6" s="21">
        <f t="shared" si="9"/>
        <v>1056.98</v>
      </c>
      <c r="CF6" s="21">
        <f t="shared" si="9"/>
        <v>504.25</v>
      </c>
      <c r="CG6" s="21">
        <f t="shared" si="9"/>
        <v>383.92</v>
      </c>
      <c r="CH6" s="21">
        <f t="shared" si="9"/>
        <v>400.44</v>
      </c>
      <c r="CI6" s="21">
        <f t="shared" si="9"/>
        <v>417.56</v>
      </c>
      <c r="CJ6" s="21">
        <f t="shared" si="9"/>
        <v>449.72</v>
      </c>
      <c r="CK6" s="21">
        <f t="shared" si="9"/>
        <v>437.27</v>
      </c>
      <c r="CL6" s="20" t="str">
        <f>IF(CL7="","",IF(CL7="-","【-】","【"&amp;SUBSTITUTE(TEXT(CL7,"#,##0.00"),"-","△")&amp;"】"))</f>
        <v>【392.85】</v>
      </c>
      <c r="CM6" s="21">
        <f>IF(CM7="",NA(),CM7)</f>
        <v>23.46</v>
      </c>
      <c r="CN6" s="21">
        <f t="shared" ref="CN6:CV6" si="10">IF(CN7="",NA(),CN7)</f>
        <v>23.46</v>
      </c>
      <c r="CO6" s="21">
        <f t="shared" si="10"/>
        <v>22.22</v>
      </c>
      <c r="CP6" s="21">
        <f t="shared" si="10"/>
        <v>21.6</v>
      </c>
      <c r="CQ6" s="21">
        <f t="shared" si="10"/>
        <v>22.22</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83.62</v>
      </c>
      <c r="CY6" s="21">
        <f t="shared" ref="CY6:DG6" si="11">IF(CY7="",NA(),CY7)</f>
        <v>84.07</v>
      </c>
      <c r="CZ6" s="21">
        <f t="shared" si="11"/>
        <v>83.64</v>
      </c>
      <c r="DA6" s="21">
        <f t="shared" si="11"/>
        <v>86.12</v>
      </c>
      <c r="DB6" s="21">
        <f t="shared" si="11"/>
        <v>86.29</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423831</v>
      </c>
      <c r="D7" s="23">
        <v>47</v>
      </c>
      <c r="E7" s="23">
        <v>17</v>
      </c>
      <c r="F7" s="23">
        <v>6</v>
      </c>
      <c r="G7" s="23">
        <v>0</v>
      </c>
      <c r="H7" s="23" t="s">
        <v>98</v>
      </c>
      <c r="I7" s="23" t="s">
        <v>99</v>
      </c>
      <c r="J7" s="23" t="s">
        <v>100</v>
      </c>
      <c r="K7" s="23" t="s">
        <v>101</v>
      </c>
      <c r="L7" s="23" t="s">
        <v>102</v>
      </c>
      <c r="M7" s="23" t="s">
        <v>103</v>
      </c>
      <c r="N7" s="24" t="s">
        <v>104</v>
      </c>
      <c r="O7" s="24" t="s">
        <v>105</v>
      </c>
      <c r="P7" s="24">
        <v>8.7100000000000009</v>
      </c>
      <c r="Q7" s="24">
        <v>100</v>
      </c>
      <c r="R7" s="24">
        <v>3190</v>
      </c>
      <c r="S7" s="24">
        <v>2284</v>
      </c>
      <c r="T7" s="24">
        <v>25.5</v>
      </c>
      <c r="U7" s="24">
        <v>89.57</v>
      </c>
      <c r="V7" s="24">
        <v>197</v>
      </c>
      <c r="W7" s="24">
        <v>0.13</v>
      </c>
      <c r="X7" s="24">
        <v>1515.38</v>
      </c>
      <c r="Y7" s="24">
        <v>80.2</v>
      </c>
      <c r="Z7" s="24">
        <v>72.48</v>
      </c>
      <c r="AA7" s="24">
        <v>78.42</v>
      </c>
      <c r="AB7" s="24">
        <v>99.98</v>
      </c>
      <c r="AC7" s="24">
        <v>111.94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4300.78</v>
      </c>
      <c r="BG7" s="24">
        <v>3834.57</v>
      </c>
      <c r="BH7" s="24">
        <v>3612.33</v>
      </c>
      <c r="BI7" s="24">
        <v>3327.08</v>
      </c>
      <c r="BJ7" s="24">
        <v>2952.96</v>
      </c>
      <c r="BK7" s="24">
        <v>1060.8599999999999</v>
      </c>
      <c r="BL7" s="24">
        <v>1006.65</v>
      </c>
      <c r="BM7" s="24">
        <v>998.42</v>
      </c>
      <c r="BN7" s="24">
        <v>1095.52</v>
      </c>
      <c r="BO7" s="24">
        <v>1056.55</v>
      </c>
      <c r="BP7" s="24">
        <v>974.72</v>
      </c>
      <c r="BQ7" s="24">
        <v>58.02</v>
      </c>
      <c r="BR7" s="24">
        <v>57.58</v>
      </c>
      <c r="BS7" s="24">
        <v>34.119999999999997</v>
      </c>
      <c r="BT7" s="24">
        <v>17.48</v>
      </c>
      <c r="BU7" s="24">
        <v>36.28</v>
      </c>
      <c r="BV7" s="24">
        <v>45.81</v>
      </c>
      <c r="BW7" s="24">
        <v>43.43</v>
      </c>
      <c r="BX7" s="24">
        <v>41.41</v>
      </c>
      <c r="BY7" s="24">
        <v>39.64</v>
      </c>
      <c r="BZ7" s="24">
        <v>40</v>
      </c>
      <c r="CA7" s="24">
        <v>44.22</v>
      </c>
      <c r="CB7" s="24">
        <v>302.89999999999998</v>
      </c>
      <c r="CC7" s="24">
        <v>304.94</v>
      </c>
      <c r="CD7" s="24">
        <v>521.37</v>
      </c>
      <c r="CE7" s="24">
        <v>1056.98</v>
      </c>
      <c r="CF7" s="24">
        <v>504.25</v>
      </c>
      <c r="CG7" s="24">
        <v>383.92</v>
      </c>
      <c r="CH7" s="24">
        <v>400.44</v>
      </c>
      <c r="CI7" s="24">
        <v>417.56</v>
      </c>
      <c r="CJ7" s="24">
        <v>449.72</v>
      </c>
      <c r="CK7" s="24">
        <v>437.27</v>
      </c>
      <c r="CL7" s="24">
        <v>392.85</v>
      </c>
      <c r="CM7" s="24">
        <v>23.46</v>
      </c>
      <c r="CN7" s="24">
        <v>23.46</v>
      </c>
      <c r="CO7" s="24">
        <v>22.22</v>
      </c>
      <c r="CP7" s="24">
        <v>21.6</v>
      </c>
      <c r="CQ7" s="24">
        <v>22.22</v>
      </c>
      <c r="CR7" s="24">
        <v>33.21</v>
      </c>
      <c r="CS7" s="24">
        <v>32.229999999999997</v>
      </c>
      <c r="CT7" s="24">
        <v>32.479999999999997</v>
      </c>
      <c r="CU7" s="24">
        <v>30.19</v>
      </c>
      <c r="CV7" s="24">
        <v>28.77</v>
      </c>
      <c r="CW7" s="24">
        <v>32.229999999999997</v>
      </c>
      <c r="CX7" s="24">
        <v>83.62</v>
      </c>
      <c r="CY7" s="24">
        <v>84.07</v>
      </c>
      <c r="CZ7" s="24">
        <v>83.64</v>
      </c>
      <c r="DA7" s="24">
        <v>86.12</v>
      </c>
      <c r="DB7" s="24">
        <v>86.29</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五十嵐建哉</cp:lastModifiedBy>
  <cp:lastPrinted>2023-01-26T01:45:05Z</cp:lastPrinted>
  <dcterms:created xsi:type="dcterms:W3CDTF">2022-12-01T02:03:59Z</dcterms:created>
  <dcterms:modified xsi:type="dcterms:W3CDTF">2023-02-22T00:38:46Z</dcterms:modified>
  <cp:category/>
</cp:coreProperties>
</file>