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4\02 公営企業に係る経営比較分析表（令和３年度決算）の分析等について\07_公表用\02_下水道事業\"/>
    </mc:Choice>
  </mc:AlternateContent>
  <xr:revisionPtr revIDLastSave="0" documentId="13_ncr:1_{E3BE82FA-87C2-4F8B-A32A-F608A44E9E8A}" xr6:coauthVersionLast="47" xr6:coauthVersionMax="47" xr10:uidLastSave="{00000000-0000-0000-0000-000000000000}"/>
  <workbookProtection workbookAlgorithmName="SHA-512" workbookHashValue="y35Vfsbh6uWgJLFxAgyfPwQg4N/wH+9NBJmabXJ/tMwhT7qrN1ue0td8nmKLIhMqxuUZSavzgvJeY2YP7E6tTg==" workbookSaltValue="hvnkyXM62r6iQZpWqpbuX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R6" i="5"/>
  <c r="AD10" i="4" s="1"/>
  <c r="Q6" i="5"/>
  <c r="P6" i="5"/>
  <c r="O6" i="5"/>
  <c r="N6" i="5"/>
  <c r="B10" i="4" s="1"/>
  <c r="M6" i="5"/>
  <c r="AD8" i="4" s="1"/>
  <c r="L6" i="5"/>
  <c r="W8" i="4" s="1"/>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E86" i="4"/>
  <c r="BB10" i="4"/>
  <c r="AL10" i="4"/>
  <c r="W10" i="4"/>
  <c r="P10" i="4"/>
  <c r="I10" i="4"/>
  <c r="AT8" i="4"/>
  <c r="AL8" i="4"/>
  <c r="P8" i="4"/>
  <c r="I8" i="4"/>
  <c r="B6"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<sst xmlns="http://schemas.openxmlformats.org/spreadsheetml/2006/main" count="236" uniqueCount="120">
  <si>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</si>
  <si>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</si>
  <si>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</si>
  <si>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</si>
  <si>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</si>
  <si>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</si>
  <si>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</si>
  <si>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</si>
  <si>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</si>
  <si>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</si>
  <si>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</si>
  <si>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</si>
  <si>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</si>
  <si>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</si>
  <si>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</si>
  <si>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</si>
  <si>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</si>
  <si>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</si>
  <si>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</si>
  <si>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</si>
  <si>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</si>
  <si>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</si>
  <si>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</si>
  <si>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</si>
  <si>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</si>
  <si>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</si>
  <si>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</si>
  <si>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</si>
  <si>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</si>
  <si>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</si>
  <si>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</si>
  <si>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</si>
  <si>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</si>
  <si>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</si>
  <si>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</si>
  <si>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</si>
  <si>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</si>
  <si>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</si>
  <si>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</si>
  <si>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</si>
  <si>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</si>
  <si>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</si>
  <si>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</si>
  <si>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</si>
  <si>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</si>
  <si>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</si>
  <si>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</si>
  <si>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</si>
  <si>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</si>
  <si>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</si>
  <si>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</si>
  <si>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</si>
  <si>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</si>
  <si>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</si>
  <si>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</si>
  <si>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</si>
  <si>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</si>
  <si>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</si>
  <si>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</si>
  <si>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</si>
  <si>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</si>
  <si>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</si>
  <si>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</si>
  <si>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</si>
  <si>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</si>
  <si>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</si>
  <si>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</si>
  <si>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</si>
  <si>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</si>
  <si>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</si>
  <si>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</si>
  <si>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</si>
  <si>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</si>
  <si>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</si>
  <si>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</si>
  <si>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</si>
  <si>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</si>
  <si>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</si>
  <si>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</si>
  <si>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</si>
  <si>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</si>
  <si>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</si>
  <si>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</si>
  <si>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</si>
  <si>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</si>
  <si>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</si>
  <si>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</si>
  <si>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</si>
  <si>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</si>
  <si>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</si>
  <si>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</si>
  <si>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</si>
  <si>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</si>
  <si>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</si>
  <si>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</si>
  <si>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</si>
  <si>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</si>
  <si>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</si>
  <si>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小値賀町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</si>
  <si>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</si>
  <si>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</si>
  <si>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</si>
  <si>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</si>
  <si>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</si>
  <si>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</si>
  <si>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</si>
  <si>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</si>
  <si>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</si>
  <si>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</si>
  <si>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</si>
  <si>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</si>
  <si>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</si>
  <si>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</si>
  <si>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</si>
  <si>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</si>
  <si>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</si>
  <si>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</si>
  <si>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人口減少、高齢化が進む中で施設や設備の老朽化が進み、今後も維持管理費や機器の修繕・更新などにより、経費が多額になっていくことが予想される。
　人口規模や地理的要因により、下水道使用料のみでの経営は困難であり、また人口減少により使用料収入が低下することが予想される。現在、小値賀町下水道事業の計画の見直し及び変更を実施しており、今後、広域化・共同化に向けて準備を進めている所であり、下水道事業を再編することによって効率の良い下水道運営に努めていく。
</t>
    <phoneticPr fontId="4"/>
  </si>
  <si>
    <t>　前方地区の施設については供用開始から21年以上が経過し、柳地区・浜津地区の設備については18年以上が経過しており、施設や設備の老朽化が顕著に出ているため、修繕・更新費用が徐々に多額になっていくことが問題となってくる。各施設の今後のあり方について、令和元年度に農業集落排水施設機能診断を実施し、令和2年度に最適整備構想を策定した。その整備構想を基に令和3年度に小値賀町下水道事業全体計画見直しを実施した結果、農業集落排水を公共下水道に接続した方が有利との試算が出たため、農業集落排水と公共下水道の統合に向けて準備を進めていく。</t>
    <rPh sb="109" eb="112">
      <t>カクシセツ</t>
    </rPh>
    <rPh sb="113" eb="115">
      <t>コンゴ</t>
    </rPh>
    <rPh sb="118" eb="119">
      <t>カタ</t>
    </rPh>
    <phoneticPr fontId="4"/>
  </si>
  <si>
    <t>　農業集落排水事業は前方地区が平成13年、柳地区が平成16年、浜津地区が平成16年に供用を開始している。令和3年度末現在で水洗化率は前方地区で81.6％、柳地区で95.9％、浜津地区で74.9％であり、農集全体では84.1％となっており、人口減少及び高齢化による農村集落の過疎化が見られる。
　令和3年度の特徴を類似団体平均値と比較してみると、「経費回収率」は上回っていて、「汚水処理原価」は下回っているため、汚水処理に係る費用が類似団体より抑えられていると考えられる。「施設利用率」は平均並みで推移も横ばいである。
　事業債の償還金が多額であり、経営状況としては、一般会計からの多額の繰入金により赤字分を補填している。
　平成28年度に策定した経営戦略をもとにさらなる水洗化率の向上を図り、経営の健全化・効率化に努める。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</si>
</sst>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2" fillId="0" borderId="0" xfId="0" applyFont="1">
      <alignment vertical="center"/>
    </xf>
    <xf numFmtId="0" fontId="13"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0" xfId="0" applyFont="1" applyAlignment="1">
      <alignment horizontal="left" vertical="center"/>
    </xf>
    <xf numFmtId="0" fontId="14"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C0-43F6-A973-B7CAA722357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66C0-43F6-A973-B7CAA722357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51.67</c:v>
                </c:pt>
                <c:pt idx="1">
                  <c:v>51.25</c:v>
                </c:pt>
                <c:pt idx="2">
                  <c:v>50.83</c:v>
                </c:pt>
                <c:pt idx="3">
                  <c:v>49.17</c:v>
                </c:pt>
                <c:pt idx="4">
                  <c:v>50.42</c:v>
                </c:pt>
              </c:numCache>
            </c:numRef>
          </c:val>
          <c:extLst>
            <c:ext xmlns:c16="http://schemas.microsoft.com/office/drawing/2014/chart" uri="{C3380CC4-5D6E-409C-BE32-E72D297353CC}">
              <c16:uniqueId val="{00000000-4436-42A2-A38D-D1ED5A1C9E7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4436-42A2-A38D-D1ED5A1C9E7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80.47</c:v>
                </c:pt>
                <c:pt idx="1">
                  <c:v>80.8</c:v>
                </c:pt>
                <c:pt idx="2">
                  <c:v>81.34</c:v>
                </c:pt>
                <c:pt idx="3">
                  <c:v>79.13</c:v>
                </c:pt>
                <c:pt idx="4">
                  <c:v>82.6</c:v>
                </c:pt>
              </c:numCache>
            </c:numRef>
          </c:val>
          <c:extLst>
            <c:ext xmlns:c16="http://schemas.microsoft.com/office/drawing/2014/chart" uri="{C3380CC4-5D6E-409C-BE32-E72D297353CC}">
              <c16:uniqueId val="{00000000-844F-4F82-8C76-4902D62CBD2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844F-4F82-8C76-4902D62CBD2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71.08</c:v>
                </c:pt>
                <c:pt idx="1">
                  <c:v>70.430000000000007</c:v>
                </c:pt>
                <c:pt idx="2">
                  <c:v>73.400000000000006</c:v>
                </c:pt>
                <c:pt idx="3">
                  <c:v>100</c:v>
                </c:pt>
                <c:pt idx="4">
                  <c:v>107.75</c:v>
                </c:pt>
              </c:numCache>
            </c:numRef>
          </c:val>
          <c:extLst>
            <c:ext xmlns:c16="http://schemas.microsoft.com/office/drawing/2014/chart" uri="{C3380CC4-5D6E-409C-BE32-E72D297353CC}">
              <c16:uniqueId val="{00000000-2513-4712-BA2C-58F91370684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13-4712-BA2C-58F91370684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63-442D-B1F7-381538626DD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63-442D-B1F7-381538626DD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0A-4F1E-B2B2-9DAF6310DDE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0A-4F1E-B2B2-9DAF6310DDE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DA-435D-9025-ED0192D8900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DA-435D-9025-ED0192D8900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FD-473A-91AF-9E5BAED69A8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FD-473A-91AF-9E5BAED69A8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5644.91</c:v>
                </c:pt>
                <c:pt idx="1">
                  <c:v>5280.99</c:v>
                </c:pt>
                <c:pt idx="2">
                  <c:v>4964.07</c:v>
                </c:pt>
                <c:pt idx="3">
                  <c:v>4641.7299999999996</c:v>
                </c:pt>
                <c:pt idx="4">
                  <c:v>4074.64</c:v>
                </c:pt>
              </c:numCache>
            </c:numRef>
          </c:val>
          <c:extLst>
            <c:ext xmlns:c16="http://schemas.microsoft.com/office/drawing/2014/chart" uri="{C3380CC4-5D6E-409C-BE32-E72D297353CC}">
              <c16:uniqueId val="{00000000-3A44-4E87-AB47-D98D4C1F257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3A44-4E87-AB47-D98D4C1F257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92.76</c:v>
                </c:pt>
                <c:pt idx="1">
                  <c:v>89.75</c:v>
                </c:pt>
                <c:pt idx="2">
                  <c:v>41.49</c:v>
                </c:pt>
                <c:pt idx="3">
                  <c:v>60.05</c:v>
                </c:pt>
                <c:pt idx="4">
                  <c:v>94.54</c:v>
                </c:pt>
              </c:numCache>
            </c:numRef>
          </c:val>
          <c:extLst>
            <c:ext xmlns:c16="http://schemas.microsoft.com/office/drawing/2014/chart" uri="{C3380CC4-5D6E-409C-BE32-E72D297353CC}">
              <c16:uniqueId val="{00000000-BCC9-41C1-9855-F2E9825A6CF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BCC9-41C1-9855-F2E9825A6CF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186.22</c:v>
                </c:pt>
                <c:pt idx="1">
                  <c:v>192.15</c:v>
                </c:pt>
                <c:pt idx="2">
                  <c:v>414.6</c:v>
                </c:pt>
                <c:pt idx="3">
                  <c:v>290.92</c:v>
                </c:pt>
                <c:pt idx="4">
                  <c:v>185.96</c:v>
                </c:pt>
              </c:numCache>
            </c:numRef>
          </c:val>
          <c:extLst>
            <c:ext xmlns:c16="http://schemas.microsoft.com/office/drawing/2014/chart" uri="{C3380CC4-5D6E-409C-BE32-E72D297353CC}">
              <c16:uniqueId val="{00000000-C4E3-49FF-9E09-B7031B708A4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C4E3-49FF-9E09-B7031B708A4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5" zoomScaleNormal="75" workbookViewId="0">
      <selection activeCell="BL14" sqref="BL14: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0</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56" t="str">
        <f>データ!H6</f>
        <v>長崎県　小値賀町</v>
      </c>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9" t="s">
        <v>1</v>
      </c>
      <c r="C7" s="39"/>
      <c r="D7" s="39"/>
      <c r="E7" s="39"/>
      <c r="F7" s="39"/>
      <c r="G7" s="39"/>
      <c r="H7" s="39"/>
      <c r="I7" s="39" t="s">
        <v>2</v>
      </c>
      <c r="J7" s="39"/>
      <c r="K7" s="39"/>
      <c r="L7" s="39"/>
      <c r="M7" s="39"/>
      <c r="N7" s="39"/>
      <c r="O7" s="39"/>
      <c r="P7" s="39" t="s">
        <v>3</v>
      </c>
      <c r="Q7" s="39"/>
      <c r="R7" s="39"/>
      <c r="S7" s="39"/>
      <c r="T7" s="39"/>
      <c r="U7" s="39"/>
      <c r="V7" s="39"/>
      <c r="W7" s="39" t="s">
        <v>4</v>
      </c>
      <c r="X7" s="39"/>
      <c r="Y7" s="39"/>
      <c r="Z7" s="39"/>
      <c r="AA7" s="39"/>
      <c r="AB7" s="39"/>
      <c r="AC7" s="39"/>
      <c r="AD7" s="39" t="s">
        <v>5</v>
      </c>
      <c r="AE7" s="39"/>
      <c r="AF7" s="39"/>
      <c r="AG7" s="39"/>
      <c r="AH7" s="39"/>
      <c r="AI7" s="39"/>
      <c r="AJ7" s="39"/>
      <c r="AK7" s="3"/>
      <c r="AL7" s="39" t="s">
        <v>6</v>
      </c>
      <c r="AM7" s="39"/>
      <c r="AN7" s="39"/>
      <c r="AO7" s="39"/>
      <c r="AP7" s="39"/>
      <c r="AQ7" s="39"/>
      <c r="AR7" s="39"/>
      <c r="AS7" s="39"/>
      <c r="AT7" s="39" t="s">
        <v>7</v>
      </c>
      <c r="AU7" s="39"/>
      <c r="AV7" s="39"/>
      <c r="AW7" s="39"/>
      <c r="AX7" s="39"/>
      <c r="AY7" s="39"/>
      <c r="AZ7" s="39"/>
      <c r="BA7" s="39"/>
      <c r="BB7" s="39" t="s">
        <v>8</v>
      </c>
      <c r="BC7" s="39"/>
      <c r="BD7" s="39"/>
      <c r="BE7" s="39"/>
      <c r="BF7" s="39"/>
      <c r="BG7" s="39"/>
      <c r="BH7" s="39"/>
      <c r="BI7" s="39"/>
      <c r="BJ7" s="3"/>
      <c r="BK7" s="3"/>
      <c r="BL7" s="57" t="s">
        <v>9</v>
      </c>
      <c r="BM7" s="58"/>
      <c r="BN7" s="58"/>
      <c r="BO7" s="58"/>
      <c r="BP7" s="58"/>
      <c r="BQ7" s="58"/>
      <c r="BR7" s="58"/>
      <c r="BS7" s="58"/>
      <c r="BT7" s="58"/>
      <c r="BU7" s="58"/>
      <c r="BV7" s="58"/>
      <c r="BW7" s="58"/>
      <c r="BX7" s="58"/>
      <c r="BY7" s="59"/>
    </row>
    <row r="8" spans="1:78" ht="18.75" customHeight="1" x14ac:dyDescent="0.15">
      <c r="A8" s="2"/>
      <c r="B8" s="53" t="str">
        <f>データ!I6</f>
        <v>法非適用</v>
      </c>
      <c r="C8" s="53"/>
      <c r="D8" s="53"/>
      <c r="E8" s="53"/>
      <c r="F8" s="53"/>
      <c r="G8" s="53"/>
      <c r="H8" s="53"/>
      <c r="I8" s="53" t="str">
        <f>データ!J6</f>
        <v>下水道事業</v>
      </c>
      <c r="J8" s="53"/>
      <c r="K8" s="53"/>
      <c r="L8" s="53"/>
      <c r="M8" s="53"/>
      <c r="N8" s="53"/>
      <c r="O8" s="53"/>
      <c r="P8" s="53" t="str">
        <f>データ!K6</f>
        <v>農業集落排水</v>
      </c>
      <c r="Q8" s="53"/>
      <c r="R8" s="53"/>
      <c r="S8" s="53"/>
      <c r="T8" s="53"/>
      <c r="U8" s="53"/>
      <c r="V8" s="53"/>
      <c r="W8" s="53" t="str">
        <f>データ!L6</f>
        <v>F2</v>
      </c>
      <c r="X8" s="53"/>
      <c r="Y8" s="53"/>
      <c r="Z8" s="53"/>
      <c r="AA8" s="53"/>
      <c r="AB8" s="53"/>
      <c r="AC8" s="53"/>
      <c r="AD8" s="54" t="str">
        <f>データ!$M$6</f>
        <v>非設置</v>
      </c>
      <c r="AE8" s="54"/>
      <c r="AF8" s="54"/>
      <c r="AG8" s="54"/>
      <c r="AH8" s="54"/>
      <c r="AI8" s="54"/>
      <c r="AJ8" s="54"/>
      <c r="AK8" s="3"/>
      <c r="AL8" s="33">
        <f>データ!S6</f>
        <v>2284</v>
      </c>
      <c r="AM8" s="33"/>
      <c r="AN8" s="33"/>
      <c r="AO8" s="33"/>
      <c r="AP8" s="33"/>
      <c r="AQ8" s="33"/>
      <c r="AR8" s="33"/>
      <c r="AS8" s="33"/>
      <c r="AT8" s="34">
        <f>データ!T6</f>
        <v>25.5</v>
      </c>
      <c r="AU8" s="34"/>
      <c r="AV8" s="34"/>
      <c r="AW8" s="34"/>
      <c r="AX8" s="34"/>
      <c r="AY8" s="34"/>
      <c r="AZ8" s="34"/>
      <c r="BA8" s="34"/>
      <c r="BB8" s="34">
        <f>データ!U6</f>
        <v>89.57</v>
      </c>
      <c r="BC8" s="34"/>
      <c r="BD8" s="34"/>
      <c r="BE8" s="34"/>
      <c r="BF8" s="34"/>
      <c r="BG8" s="34"/>
      <c r="BH8" s="34"/>
      <c r="BI8" s="34"/>
      <c r="BJ8" s="3"/>
      <c r="BK8" s="3"/>
      <c r="BL8" s="49" t="s">
        <v>10</v>
      </c>
      <c r="BM8" s="50"/>
      <c r="BN8" s="51" t="s">
        <v>11</v>
      </c>
      <c r="BO8" s="51"/>
      <c r="BP8" s="51"/>
      <c r="BQ8" s="51"/>
      <c r="BR8" s="51"/>
      <c r="BS8" s="51"/>
      <c r="BT8" s="51"/>
      <c r="BU8" s="51"/>
      <c r="BV8" s="51"/>
      <c r="BW8" s="51"/>
      <c r="BX8" s="51"/>
      <c r="BY8" s="52"/>
    </row>
    <row r="9" spans="1:78" ht="18.75" customHeight="1" x14ac:dyDescent="0.15">
      <c r="A9" s="2"/>
      <c r="B9" s="39" t="s">
        <v>12</v>
      </c>
      <c r="C9" s="39"/>
      <c r="D9" s="39"/>
      <c r="E9" s="39"/>
      <c r="F9" s="39"/>
      <c r="G9" s="39"/>
      <c r="H9" s="39"/>
      <c r="I9" s="39" t="s">
        <v>13</v>
      </c>
      <c r="J9" s="39"/>
      <c r="K9" s="39"/>
      <c r="L9" s="39"/>
      <c r="M9" s="39"/>
      <c r="N9" s="39"/>
      <c r="O9" s="39"/>
      <c r="P9" s="39" t="s">
        <v>14</v>
      </c>
      <c r="Q9" s="39"/>
      <c r="R9" s="39"/>
      <c r="S9" s="39"/>
      <c r="T9" s="39"/>
      <c r="U9" s="39"/>
      <c r="V9" s="39"/>
      <c r="W9" s="39" t="s">
        <v>15</v>
      </c>
      <c r="X9" s="39"/>
      <c r="Y9" s="39"/>
      <c r="Z9" s="39"/>
      <c r="AA9" s="39"/>
      <c r="AB9" s="39"/>
      <c r="AC9" s="39"/>
      <c r="AD9" s="39" t="s">
        <v>16</v>
      </c>
      <c r="AE9" s="39"/>
      <c r="AF9" s="39"/>
      <c r="AG9" s="39"/>
      <c r="AH9" s="39"/>
      <c r="AI9" s="39"/>
      <c r="AJ9" s="39"/>
      <c r="AK9" s="3"/>
      <c r="AL9" s="39" t="s">
        <v>17</v>
      </c>
      <c r="AM9" s="39"/>
      <c r="AN9" s="39"/>
      <c r="AO9" s="39"/>
      <c r="AP9" s="39"/>
      <c r="AQ9" s="39"/>
      <c r="AR9" s="39"/>
      <c r="AS9" s="39"/>
      <c r="AT9" s="39" t="s">
        <v>18</v>
      </c>
      <c r="AU9" s="39"/>
      <c r="AV9" s="39"/>
      <c r="AW9" s="39"/>
      <c r="AX9" s="39"/>
      <c r="AY9" s="39"/>
      <c r="AZ9" s="39"/>
      <c r="BA9" s="39"/>
      <c r="BB9" s="39" t="s">
        <v>19</v>
      </c>
      <c r="BC9" s="39"/>
      <c r="BD9" s="39"/>
      <c r="BE9" s="39"/>
      <c r="BF9" s="39"/>
      <c r="BG9" s="39"/>
      <c r="BH9" s="39"/>
      <c r="BI9" s="39"/>
      <c r="BJ9" s="3"/>
      <c r="BK9" s="3"/>
      <c r="BL9" s="40" t="s">
        <v>20</v>
      </c>
      <c r="BM9" s="41"/>
      <c r="BN9" s="42" t="s">
        <v>21</v>
      </c>
      <c r="BO9" s="42"/>
      <c r="BP9" s="42"/>
      <c r="BQ9" s="42"/>
      <c r="BR9" s="42"/>
      <c r="BS9" s="42"/>
      <c r="BT9" s="42"/>
      <c r="BU9" s="42"/>
      <c r="BV9" s="42"/>
      <c r="BW9" s="42"/>
      <c r="BX9" s="42"/>
      <c r="BY9" s="43"/>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30.98</v>
      </c>
      <c r="Q10" s="34"/>
      <c r="R10" s="34"/>
      <c r="S10" s="34"/>
      <c r="T10" s="34"/>
      <c r="U10" s="34"/>
      <c r="V10" s="34"/>
      <c r="W10" s="34">
        <f>データ!Q6</f>
        <v>100</v>
      </c>
      <c r="X10" s="34"/>
      <c r="Y10" s="34"/>
      <c r="Z10" s="34"/>
      <c r="AA10" s="34"/>
      <c r="AB10" s="34"/>
      <c r="AC10" s="34"/>
      <c r="AD10" s="33">
        <f>データ!R6</f>
        <v>3190</v>
      </c>
      <c r="AE10" s="33"/>
      <c r="AF10" s="33"/>
      <c r="AG10" s="33"/>
      <c r="AH10" s="33"/>
      <c r="AI10" s="33"/>
      <c r="AJ10" s="33"/>
      <c r="AK10" s="2"/>
      <c r="AL10" s="33">
        <f>データ!V6</f>
        <v>701</v>
      </c>
      <c r="AM10" s="33"/>
      <c r="AN10" s="33"/>
      <c r="AO10" s="33"/>
      <c r="AP10" s="33"/>
      <c r="AQ10" s="33"/>
      <c r="AR10" s="33"/>
      <c r="AS10" s="33"/>
      <c r="AT10" s="34">
        <f>データ!W6</f>
        <v>0.42</v>
      </c>
      <c r="AU10" s="34"/>
      <c r="AV10" s="34"/>
      <c r="AW10" s="34"/>
      <c r="AX10" s="34"/>
      <c r="AY10" s="34"/>
      <c r="AZ10" s="34"/>
      <c r="BA10" s="34"/>
      <c r="BB10" s="34">
        <f>データ!X6</f>
        <v>1669.05</v>
      </c>
      <c r="BC10" s="34"/>
      <c r="BD10" s="34"/>
      <c r="BE10" s="34"/>
      <c r="BF10" s="34"/>
      <c r="BG10" s="34"/>
      <c r="BH10" s="34"/>
      <c r="BI10" s="34"/>
      <c r="BJ10" s="2"/>
      <c r="BK10" s="2"/>
      <c r="BL10" s="35" t="s">
        <v>22</v>
      </c>
      <c r="BM10" s="36"/>
      <c r="BN10" s="37" t="s">
        <v>23</v>
      </c>
      <c r="BO10" s="37"/>
      <c r="BP10" s="37"/>
      <c r="BQ10" s="37"/>
      <c r="BR10" s="37"/>
      <c r="BS10" s="37"/>
      <c r="BT10" s="37"/>
      <c r="BU10" s="37"/>
      <c r="BV10" s="37"/>
      <c r="BW10" s="37"/>
      <c r="BX10" s="37"/>
      <c r="BY10" s="3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24</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25</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68" t="s">
        <v>26</v>
      </c>
      <c r="BM14" s="69"/>
      <c r="BN14" s="69"/>
      <c r="BO14" s="69"/>
      <c r="BP14" s="69"/>
      <c r="BQ14" s="69"/>
      <c r="BR14" s="69"/>
      <c r="BS14" s="69"/>
      <c r="BT14" s="69"/>
      <c r="BU14" s="69"/>
      <c r="BV14" s="69"/>
      <c r="BW14" s="69"/>
      <c r="BX14" s="69"/>
      <c r="BY14" s="69"/>
      <c r="BZ14" s="70"/>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71"/>
      <c r="BM15" s="72"/>
      <c r="BN15" s="72"/>
      <c r="BO15" s="72"/>
      <c r="BP15" s="72"/>
      <c r="BQ15" s="72"/>
      <c r="BR15" s="72"/>
      <c r="BS15" s="72"/>
      <c r="BT15" s="72"/>
      <c r="BU15" s="72"/>
      <c r="BV15" s="72"/>
      <c r="BW15" s="72"/>
      <c r="BX15" s="72"/>
      <c r="BY15" s="72"/>
      <c r="BZ15" s="7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119</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8" t="s">
        <v>27</v>
      </c>
      <c r="BM45" s="69"/>
      <c r="BN45" s="69"/>
      <c r="BO45" s="69"/>
      <c r="BP45" s="69"/>
      <c r="BQ45" s="69"/>
      <c r="BR45" s="69"/>
      <c r="BS45" s="69"/>
      <c r="BT45" s="69"/>
      <c r="BU45" s="69"/>
      <c r="BV45" s="69"/>
      <c r="BW45" s="69"/>
      <c r="BX45" s="69"/>
      <c r="BY45" s="69"/>
      <c r="BZ45" s="7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1"/>
      <c r="BM46" s="72"/>
      <c r="BN46" s="72"/>
      <c r="BO46" s="72"/>
      <c r="BP46" s="72"/>
      <c r="BQ46" s="72"/>
      <c r="BR46" s="72"/>
      <c r="BS46" s="72"/>
      <c r="BT46" s="72"/>
      <c r="BU46" s="72"/>
      <c r="BV46" s="72"/>
      <c r="BW46" s="72"/>
      <c r="BX46" s="72"/>
      <c r="BY46" s="72"/>
      <c r="BZ46" s="7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118</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8" t="s">
        <v>29</v>
      </c>
      <c r="BM64" s="69"/>
      <c r="BN64" s="69"/>
      <c r="BO64" s="69"/>
      <c r="BP64" s="69"/>
      <c r="BQ64" s="69"/>
      <c r="BR64" s="69"/>
      <c r="BS64" s="69"/>
      <c r="BT64" s="69"/>
      <c r="BU64" s="69"/>
      <c r="BV64" s="69"/>
      <c r="BW64" s="69"/>
      <c r="BX64" s="69"/>
      <c r="BY64" s="69"/>
      <c r="BZ64" s="7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1"/>
      <c r="BM65" s="72"/>
      <c r="BN65" s="72"/>
      <c r="BO65" s="72"/>
      <c r="BP65" s="72"/>
      <c r="BQ65" s="72"/>
      <c r="BR65" s="72"/>
      <c r="BS65" s="72"/>
      <c r="BT65" s="72"/>
      <c r="BU65" s="72"/>
      <c r="BV65" s="72"/>
      <c r="BW65" s="72"/>
      <c r="BX65" s="72"/>
      <c r="BY65" s="72"/>
      <c r="BZ65" s="7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117</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2" t="s">
        <v>30</v>
      </c>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c r="BJ83" s="32"/>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43</v>
      </c>
      <c r="O86" s="12" t="str">
        <f>データ!EO6</f>
        <v>【0.03】</v>
      </c>
    </row>
  </sheetData>
  <sheetProtection algorithmName="SHA-512" hashValue="rz86G8tpNYc0KAfqxujPzB3dCzA61Ofz6zroNl3xdiNn/5OKlXjtxeCPZW4v1RybLHXLWShH6nXuVmdconcESA==" saltValue="zQOYf/Rg2Ge6Y50OYoAyf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1" t="s">
        <v>54</v>
      </c>
      <c r="I3" s="62"/>
      <c r="J3" s="62"/>
      <c r="K3" s="62"/>
      <c r="L3" s="62"/>
      <c r="M3" s="62"/>
      <c r="N3" s="62"/>
      <c r="O3" s="62"/>
      <c r="P3" s="62"/>
      <c r="Q3" s="62"/>
      <c r="R3" s="62"/>
      <c r="S3" s="62"/>
      <c r="T3" s="62"/>
      <c r="U3" s="62"/>
      <c r="V3" s="62"/>
      <c r="W3" s="62"/>
      <c r="X3" s="63"/>
      <c r="Y3" s="67" t="s">
        <v>55</v>
      </c>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t="s">
        <v>56</v>
      </c>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row>
    <row r="4" spans="1:145" x14ac:dyDescent="0.15">
      <c r="A4" s="14" t="s">
        <v>57</v>
      </c>
      <c r="B4" s="16"/>
      <c r="C4" s="16"/>
      <c r="D4" s="16"/>
      <c r="E4" s="16"/>
      <c r="F4" s="16"/>
      <c r="G4" s="16"/>
      <c r="H4" s="64"/>
      <c r="I4" s="65"/>
      <c r="J4" s="65"/>
      <c r="K4" s="65"/>
      <c r="L4" s="65"/>
      <c r="M4" s="65"/>
      <c r="N4" s="65"/>
      <c r="O4" s="65"/>
      <c r="P4" s="65"/>
      <c r="Q4" s="65"/>
      <c r="R4" s="65"/>
      <c r="S4" s="65"/>
      <c r="T4" s="65"/>
      <c r="U4" s="65"/>
      <c r="V4" s="65"/>
      <c r="W4" s="65"/>
      <c r="X4" s="66"/>
      <c r="Y4" s="60" t="s">
        <v>58</v>
      </c>
      <c r="Z4" s="60"/>
      <c r="AA4" s="60"/>
      <c r="AB4" s="60"/>
      <c r="AC4" s="60"/>
      <c r="AD4" s="60"/>
      <c r="AE4" s="60"/>
      <c r="AF4" s="60"/>
      <c r="AG4" s="60"/>
      <c r="AH4" s="60"/>
      <c r="AI4" s="60"/>
      <c r="AJ4" s="60" t="s">
        <v>59</v>
      </c>
      <c r="AK4" s="60"/>
      <c r="AL4" s="60"/>
      <c r="AM4" s="60"/>
      <c r="AN4" s="60"/>
      <c r="AO4" s="60"/>
      <c r="AP4" s="60"/>
      <c r="AQ4" s="60"/>
      <c r="AR4" s="60"/>
      <c r="AS4" s="60"/>
      <c r="AT4" s="60"/>
      <c r="AU4" s="60" t="s">
        <v>60</v>
      </c>
      <c r="AV4" s="60"/>
      <c r="AW4" s="60"/>
      <c r="AX4" s="60"/>
      <c r="AY4" s="60"/>
      <c r="AZ4" s="60"/>
      <c r="BA4" s="60"/>
      <c r="BB4" s="60"/>
      <c r="BC4" s="60"/>
      <c r="BD4" s="60"/>
      <c r="BE4" s="60"/>
      <c r="BF4" s="60" t="s">
        <v>61</v>
      </c>
      <c r="BG4" s="60"/>
      <c r="BH4" s="60"/>
      <c r="BI4" s="60"/>
      <c r="BJ4" s="60"/>
      <c r="BK4" s="60"/>
      <c r="BL4" s="60"/>
      <c r="BM4" s="60"/>
      <c r="BN4" s="60"/>
      <c r="BO4" s="60"/>
      <c r="BP4" s="60"/>
      <c r="BQ4" s="60" t="s">
        <v>62</v>
      </c>
      <c r="BR4" s="60"/>
      <c r="BS4" s="60"/>
      <c r="BT4" s="60"/>
      <c r="BU4" s="60"/>
      <c r="BV4" s="60"/>
      <c r="BW4" s="60"/>
      <c r="BX4" s="60"/>
      <c r="BY4" s="60"/>
      <c r="BZ4" s="60"/>
      <c r="CA4" s="60"/>
      <c r="CB4" s="60" t="s">
        <v>63</v>
      </c>
      <c r="CC4" s="60"/>
      <c r="CD4" s="60"/>
      <c r="CE4" s="60"/>
      <c r="CF4" s="60"/>
      <c r="CG4" s="60"/>
      <c r="CH4" s="60"/>
      <c r="CI4" s="60"/>
      <c r="CJ4" s="60"/>
      <c r="CK4" s="60"/>
      <c r="CL4" s="60"/>
      <c r="CM4" s="60" t="s">
        <v>64</v>
      </c>
      <c r="CN4" s="60"/>
      <c r="CO4" s="60"/>
      <c r="CP4" s="60"/>
      <c r="CQ4" s="60"/>
      <c r="CR4" s="60"/>
      <c r="CS4" s="60"/>
      <c r="CT4" s="60"/>
      <c r="CU4" s="60"/>
      <c r="CV4" s="60"/>
      <c r="CW4" s="60"/>
      <c r="CX4" s="60" t="s">
        <v>65</v>
      </c>
      <c r="CY4" s="60"/>
      <c r="CZ4" s="60"/>
      <c r="DA4" s="60"/>
      <c r="DB4" s="60"/>
      <c r="DC4" s="60"/>
      <c r="DD4" s="60"/>
      <c r="DE4" s="60"/>
      <c r="DF4" s="60"/>
      <c r="DG4" s="60"/>
      <c r="DH4" s="60"/>
      <c r="DI4" s="60" t="s">
        <v>66</v>
      </c>
      <c r="DJ4" s="60"/>
      <c r="DK4" s="60"/>
      <c r="DL4" s="60"/>
      <c r="DM4" s="60"/>
      <c r="DN4" s="60"/>
      <c r="DO4" s="60"/>
      <c r="DP4" s="60"/>
      <c r="DQ4" s="60"/>
      <c r="DR4" s="60"/>
      <c r="DS4" s="60"/>
      <c r="DT4" s="60" t="s">
        <v>67</v>
      </c>
      <c r="DU4" s="60"/>
      <c r="DV4" s="60"/>
      <c r="DW4" s="60"/>
      <c r="DX4" s="60"/>
      <c r="DY4" s="60"/>
      <c r="DZ4" s="60"/>
      <c r="EA4" s="60"/>
      <c r="EB4" s="60"/>
      <c r="EC4" s="60"/>
      <c r="ED4" s="60"/>
      <c r="EE4" s="60" t="s">
        <v>68</v>
      </c>
      <c r="EF4" s="60"/>
      <c r="EG4" s="60"/>
      <c r="EH4" s="60"/>
      <c r="EI4" s="60"/>
      <c r="EJ4" s="60"/>
      <c r="EK4" s="60"/>
      <c r="EL4" s="60"/>
      <c r="EM4" s="60"/>
      <c r="EN4" s="60"/>
      <c r="EO4" s="60"/>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423831</v>
      </c>
      <c r="D6" s="19">
        <f t="shared" si="3"/>
        <v>47</v>
      </c>
      <c r="E6" s="19">
        <f t="shared" si="3"/>
        <v>17</v>
      </c>
      <c r="F6" s="19">
        <f t="shared" si="3"/>
        <v>5</v>
      </c>
      <c r="G6" s="19">
        <f t="shared" si="3"/>
        <v>0</v>
      </c>
      <c r="H6" s="19" t="str">
        <f t="shared" si="3"/>
        <v>長崎県　小値賀町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30.98</v>
      </c>
      <c r="Q6" s="20">
        <f t="shared" si="3"/>
        <v>100</v>
      </c>
      <c r="R6" s="20">
        <f t="shared" si="3"/>
        <v>3190</v>
      </c>
      <c r="S6" s="20">
        <f t="shared" si="3"/>
        <v>2284</v>
      </c>
      <c r="T6" s="20">
        <f t="shared" si="3"/>
        <v>25.5</v>
      </c>
      <c r="U6" s="20">
        <f t="shared" si="3"/>
        <v>89.57</v>
      </c>
      <c r="V6" s="20">
        <f t="shared" si="3"/>
        <v>701</v>
      </c>
      <c r="W6" s="20">
        <f t="shared" si="3"/>
        <v>0.42</v>
      </c>
      <c r="X6" s="20">
        <f t="shared" si="3"/>
        <v>1669.05</v>
      </c>
      <c r="Y6" s="21">
        <f>IF(Y7="",NA(),Y7)</f>
        <v>71.08</v>
      </c>
      <c r="Z6" s="21">
        <f t="shared" ref="Z6:AH6" si="4">IF(Z7="",NA(),Z7)</f>
        <v>70.430000000000007</v>
      </c>
      <c r="AA6" s="21">
        <f t="shared" si="4"/>
        <v>73.400000000000006</v>
      </c>
      <c r="AB6" s="21">
        <f t="shared" si="4"/>
        <v>100</v>
      </c>
      <c r="AC6" s="21">
        <f t="shared" si="4"/>
        <v>107.75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5644.91</v>
      </c>
      <c r="BG6" s="21">
        <f t="shared" ref="BG6:BO6" si="7">IF(BG7="",NA(),BG7)</f>
        <v>5280.99</v>
      </c>
      <c r="BH6" s="21">
        <f t="shared" si="7"/>
        <v>4964.07</v>
      </c>
      <c r="BI6" s="21">
        <f t="shared" si="7"/>
        <v>4641.7299999999996</v>
      </c>
      <c r="BJ6" s="21">
        <f t="shared" si="7"/>
        <v>4074.64</v>
      </c>
      <c r="BK6" s="21">
        <f t="shared" si="7"/>
        <v>855.8</v>
      </c>
      <c r="BL6" s="21">
        <f t="shared" si="7"/>
        <v>789.46</v>
      </c>
      <c r="BM6" s="21">
        <f t="shared" si="7"/>
        <v>826.83</v>
      </c>
      <c r="BN6" s="21">
        <f t="shared" si="7"/>
        <v>867.83</v>
      </c>
      <c r="BO6" s="21">
        <f t="shared" si="7"/>
        <v>791.76</v>
      </c>
      <c r="BP6" s="20" t="str">
        <f>IF(BP7="","",IF(BP7="-","【-】","【"&amp;SUBSTITUTE(TEXT(BP7,"#,##0.00"),"-","△")&amp;"】"))</f>
        <v>【786.37】</v>
      </c>
      <c r="BQ6" s="21">
        <f>IF(BQ7="",NA(),BQ7)</f>
        <v>92.76</v>
      </c>
      <c r="BR6" s="21">
        <f t="shared" ref="BR6:BZ6" si="8">IF(BR7="",NA(),BR7)</f>
        <v>89.75</v>
      </c>
      <c r="BS6" s="21">
        <f t="shared" si="8"/>
        <v>41.49</v>
      </c>
      <c r="BT6" s="21">
        <f t="shared" si="8"/>
        <v>60.05</v>
      </c>
      <c r="BU6" s="21">
        <f t="shared" si="8"/>
        <v>94.54</v>
      </c>
      <c r="BV6" s="21">
        <f t="shared" si="8"/>
        <v>59.8</v>
      </c>
      <c r="BW6" s="21">
        <f t="shared" si="8"/>
        <v>57.77</v>
      </c>
      <c r="BX6" s="21">
        <f t="shared" si="8"/>
        <v>57.31</v>
      </c>
      <c r="BY6" s="21">
        <f t="shared" si="8"/>
        <v>57.08</v>
      </c>
      <c r="BZ6" s="21">
        <f t="shared" si="8"/>
        <v>56.26</v>
      </c>
      <c r="CA6" s="20" t="str">
        <f>IF(CA7="","",IF(CA7="-","【-】","【"&amp;SUBSTITUTE(TEXT(CA7,"#,##0.00"),"-","△")&amp;"】"))</f>
        <v>【60.65】</v>
      </c>
      <c r="CB6" s="21">
        <f>IF(CB7="",NA(),CB7)</f>
        <v>186.22</v>
      </c>
      <c r="CC6" s="21">
        <f t="shared" ref="CC6:CK6" si="9">IF(CC7="",NA(),CC7)</f>
        <v>192.15</v>
      </c>
      <c r="CD6" s="21">
        <f t="shared" si="9"/>
        <v>414.6</v>
      </c>
      <c r="CE6" s="21">
        <f t="shared" si="9"/>
        <v>290.92</v>
      </c>
      <c r="CF6" s="21">
        <f t="shared" si="9"/>
        <v>185.96</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51.67</v>
      </c>
      <c r="CN6" s="21">
        <f t="shared" ref="CN6:CV6" si="10">IF(CN7="",NA(),CN7)</f>
        <v>51.25</v>
      </c>
      <c r="CO6" s="21">
        <f t="shared" si="10"/>
        <v>50.83</v>
      </c>
      <c r="CP6" s="21">
        <f t="shared" si="10"/>
        <v>49.17</v>
      </c>
      <c r="CQ6" s="21">
        <f t="shared" si="10"/>
        <v>50.42</v>
      </c>
      <c r="CR6" s="21">
        <f t="shared" si="10"/>
        <v>51.75</v>
      </c>
      <c r="CS6" s="21">
        <f t="shared" si="10"/>
        <v>50.68</v>
      </c>
      <c r="CT6" s="21">
        <f t="shared" si="10"/>
        <v>50.14</v>
      </c>
      <c r="CU6" s="21">
        <f t="shared" si="10"/>
        <v>54.83</v>
      </c>
      <c r="CV6" s="21">
        <f t="shared" si="10"/>
        <v>66.53</v>
      </c>
      <c r="CW6" s="20" t="str">
        <f>IF(CW7="","",IF(CW7="-","【-】","【"&amp;SUBSTITUTE(TEXT(CW7,"#,##0.00"),"-","△")&amp;"】"))</f>
        <v>【61.14】</v>
      </c>
      <c r="CX6" s="21">
        <f>IF(CX7="",NA(),CX7)</f>
        <v>80.47</v>
      </c>
      <c r="CY6" s="21">
        <f t="shared" ref="CY6:DG6" si="11">IF(CY7="",NA(),CY7)</f>
        <v>80.8</v>
      </c>
      <c r="CZ6" s="21">
        <f t="shared" si="11"/>
        <v>81.34</v>
      </c>
      <c r="DA6" s="21">
        <f t="shared" si="11"/>
        <v>79.13</v>
      </c>
      <c r="DB6" s="21">
        <f t="shared" si="11"/>
        <v>82.6</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423831</v>
      </c>
      <c r="D7" s="23">
        <v>47</v>
      </c>
      <c r="E7" s="23">
        <v>17</v>
      </c>
      <c r="F7" s="23">
        <v>5</v>
      </c>
      <c r="G7" s="23">
        <v>0</v>
      </c>
      <c r="H7" s="23" t="s">
        <v>98</v>
      </c>
      <c r="I7" s="23" t="s">
        <v>99</v>
      </c>
      <c r="J7" s="23" t="s">
        <v>100</v>
      </c>
      <c r="K7" s="23" t="s">
        <v>101</v>
      </c>
      <c r="L7" s="23" t="s">
        <v>102</v>
      </c>
      <c r="M7" s="23" t="s">
        <v>103</v>
      </c>
      <c r="N7" s="24" t="s">
        <v>104</v>
      </c>
      <c r="O7" s="24" t="s">
        <v>105</v>
      </c>
      <c r="P7" s="24">
        <v>30.98</v>
      </c>
      <c r="Q7" s="24">
        <v>100</v>
      </c>
      <c r="R7" s="24">
        <v>3190</v>
      </c>
      <c r="S7" s="24">
        <v>2284</v>
      </c>
      <c r="T7" s="24">
        <v>25.5</v>
      </c>
      <c r="U7" s="24">
        <v>89.57</v>
      </c>
      <c r="V7" s="24">
        <v>701</v>
      </c>
      <c r="W7" s="24">
        <v>0.42</v>
      </c>
      <c r="X7" s="24">
        <v>1669.05</v>
      </c>
      <c r="Y7" s="24">
        <v>71.08</v>
      </c>
      <c r="Z7" s="24">
        <v>70.430000000000007</v>
      </c>
      <c r="AA7" s="24">
        <v>73.400000000000006</v>
      </c>
      <c r="AB7" s="24">
        <v>100</v>
      </c>
      <c r="AC7" s="24">
        <v>107.75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5644.91</v>
      </c>
      <c r="BG7" s="24">
        <v>5280.99</v>
      </c>
      <c r="BH7" s="24">
        <v>4964.07</v>
      </c>
      <c r="BI7" s="24">
        <v>4641.7299999999996</v>
      </c>
      <c r="BJ7" s="24">
        <v>4074.64</v>
      </c>
      <c r="BK7" s="24">
        <v>855.8</v>
      </c>
      <c r="BL7" s="24">
        <v>789.46</v>
      </c>
      <c r="BM7" s="24">
        <v>826.83</v>
      </c>
      <c r="BN7" s="24">
        <v>867.83</v>
      </c>
      <c r="BO7" s="24">
        <v>791.76</v>
      </c>
      <c r="BP7" s="24">
        <v>786.37</v>
      </c>
      <c r="BQ7" s="24">
        <v>92.76</v>
      </c>
      <c r="BR7" s="24">
        <v>89.75</v>
      </c>
      <c r="BS7" s="24">
        <v>41.49</v>
      </c>
      <c r="BT7" s="24">
        <v>60.05</v>
      </c>
      <c r="BU7" s="24">
        <v>94.54</v>
      </c>
      <c r="BV7" s="24">
        <v>59.8</v>
      </c>
      <c r="BW7" s="24">
        <v>57.77</v>
      </c>
      <c r="BX7" s="24">
        <v>57.31</v>
      </c>
      <c r="BY7" s="24">
        <v>57.08</v>
      </c>
      <c r="BZ7" s="24">
        <v>56.26</v>
      </c>
      <c r="CA7" s="24">
        <v>60.65</v>
      </c>
      <c r="CB7" s="24">
        <v>186.22</v>
      </c>
      <c r="CC7" s="24">
        <v>192.15</v>
      </c>
      <c r="CD7" s="24">
        <v>414.6</v>
      </c>
      <c r="CE7" s="24">
        <v>290.92</v>
      </c>
      <c r="CF7" s="24">
        <v>185.96</v>
      </c>
      <c r="CG7" s="24">
        <v>263.76</v>
      </c>
      <c r="CH7" s="24">
        <v>274.35000000000002</v>
      </c>
      <c r="CI7" s="24">
        <v>273.52</v>
      </c>
      <c r="CJ7" s="24">
        <v>274.99</v>
      </c>
      <c r="CK7" s="24">
        <v>282.08999999999997</v>
      </c>
      <c r="CL7" s="24">
        <v>256.97000000000003</v>
      </c>
      <c r="CM7" s="24">
        <v>51.67</v>
      </c>
      <c r="CN7" s="24">
        <v>51.25</v>
      </c>
      <c r="CO7" s="24">
        <v>50.83</v>
      </c>
      <c r="CP7" s="24">
        <v>49.17</v>
      </c>
      <c r="CQ7" s="24">
        <v>50.42</v>
      </c>
      <c r="CR7" s="24">
        <v>51.75</v>
      </c>
      <c r="CS7" s="24">
        <v>50.68</v>
      </c>
      <c r="CT7" s="24">
        <v>50.14</v>
      </c>
      <c r="CU7" s="24">
        <v>54.83</v>
      </c>
      <c r="CV7" s="24">
        <v>66.53</v>
      </c>
      <c r="CW7" s="24">
        <v>61.14</v>
      </c>
      <c r="CX7" s="24">
        <v>80.47</v>
      </c>
      <c r="CY7" s="24">
        <v>80.8</v>
      </c>
      <c r="CZ7" s="24">
        <v>81.34</v>
      </c>
      <c r="DA7" s="24">
        <v>79.13</v>
      </c>
      <c r="DB7" s="24">
        <v>82.6</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五十嵐建哉</cp:lastModifiedBy>
  <cp:lastPrinted>2023-01-26T01:45:15Z</cp:lastPrinted>
  <dcterms:created xsi:type="dcterms:W3CDTF">2022-12-01T02:01:05Z</dcterms:created>
  <dcterms:modified xsi:type="dcterms:W3CDTF">2023-02-22T00:38:15Z</dcterms:modified>
  <cp:category/>
</cp:coreProperties>
</file>