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1431.SONOGINET\Desktop\R3農集漁集経営分析(調査）\16 東彼杵町\"/>
    </mc:Choice>
  </mc:AlternateContent>
  <workbookProtection workbookAlgorithmName="SHA-512" workbookHashValue="aqGRjhl0mQftU2UIaP9avwHHj1vcvCZJ05rJ08YD6jsA6p4SZWjObTc6C9sO0n/u7ul4mcQSEnETMJXK9OjTJQ==" workbookSaltValue="XPHGQBQ6AXI+2tPlK2xJR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<sst xmlns="http://schemas.openxmlformats.org/spreadsheetml/2006/main" count="236" uniqueCount="120">
  <si>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</si>
  <si>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</si>
  <si>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</si>
  <si>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</si>
  <si>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</si>
  <si>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</si>
  <si>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</si>
  <si>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</si>
  <si>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</si>
  <si>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</si>
  <si>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</si>
  <si>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</si>
  <si>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</si>
  <si>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</si>
  <si>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</si>
  <si>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</si>
  <si>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</si>
  <si>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</si>
  <si>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</si>
  <si>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</si>
  <si>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</si>
  <si>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</si>
  <si>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</si>
  <si>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</si>
  <si>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</si>
  <si>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</si>
  <si>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</si>
  <si>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</si>
  <si>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</si>
  <si>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</si>
  <si>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</si>
  <si>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</si>
  <si>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</si>
  <si>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</si>
  <si>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</si>
  <si>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</si>
  <si>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</si>
  <si>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</si>
  <si>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</si>
  <si>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</si>
  <si>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</si>
  <si>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</si>
  <si>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</si>
  <si>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</si>
  <si>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</si>
  <si>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</si>
  <si>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</si>
  <si>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</si>
  <si>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</si>
  <si>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</si>
  <si>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</si>
  <si>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</si>
  <si>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</si>
  <si>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</si>
  <si>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</si>
  <si>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</si>
  <si>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</si>
  <si>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</si>
  <si>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</si>
  <si>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</si>
  <si>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</si>
  <si>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</si>
  <si>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</si>
  <si>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</si>
  <si>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</si>
  <si>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</si>
  <si>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</si>
  <si>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</si>
  <si>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</si>
  <si>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</si>
  <si>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</si>
  <si>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</si>
  <si>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</si>
  <si>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</si>
  <si>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</si>
  <si>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</si>
  <si>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</si>
  <si>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</si>
  <si>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</si>
  <si>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</si>
  <si>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</si>
  <si>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</si>
  <si>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</si>
  <si>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</si>
  <si>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</si>
  <si>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</si>
  <si>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</si>
  <si>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</si>
  <si>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</si>
  <si>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</si>
  <si>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</si>
  <si>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</si>
  <si>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</si>
  <si>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</si>
  <si>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</si>
  <si>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</si>
  <si>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</si>
  <si>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東彼杵町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</si>
  <si>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</si>
  <si>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</si>
  <si>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</si>
  <si>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</si>
  <si>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</si>
  <si>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</si>
  <si>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</si>
  <si>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</si>
  <si>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</si>
  <si>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</si>
  <si>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</si>
  <si>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</si>
  <si>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</si>
  <si>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</si>
  <si>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</si>
  <si>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</si>
  <si>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</si>
  <si>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</si>
  <si>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</si>
  <si>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処理場は西部地区農業集落排水事業と同施設で処理を行っているが、施設運営に多額の費用を要しており、料金収入のみでの経営が出来ない状況となっているため、早急に料金の見直し等について検討する必要がある。。
　類似団体に比べ経費回収率や水洗化率はやや高い水準ではあるが、今後の新規接続が多くは見込めず、人口減少に伴う処理水量の減少がそのまま料金収入減に直結している。
　料金の値上げを行う前に安価で代用できるものがあれば進んで取り組み、コスト削減に努める。</t>
    <rPh sb="75" eb="77">
      <t>サッキュウ</t>
    </rPh>
    <rPh sb="153" eb="154">
      <t>トモナ</t>
    </rPh>
    <rPh sb="155" eb="157">
      <t>ショリ</t>
    </rPh>
    <rPh sb="157" eb="159">
      <t>スイリョウ</t>
    </rPh>
    <rPh sb="160" eb="162">
      <t>ゲンショウ</t>
    </rPh>
    <phoneticPr fontId="4"/>
  </si>
  <si>
    <t>　管渠整備開始してから約20年経過となるため、施設等の修繕費用がかかってきていた。平成30年度から令和3年度の4カ年計画で国庫補助事業を活用した施設の更新事業に取り組み、施設や機器の更新を実施した。　引き続き適正な維持管理を実施することで、施設等の長寿命化を図る。</t>
    <rPh sb="100" eb="101">
      <t>ヒ</t>
    </rPh>
    <rPh sb="102" eb="103">
      <t>ツヅ</t>
    </rPh>
    <rPh sb="104" eb="106">
      <t>テキセイ</t>
    </rPh>
    <rPh sb="107" eb="109">
      <t>イジ</t>
    </rPh>
    <rPh sb="109" eb="111">
      <t>カンリ</t>
    </rPh>
    <rPh sb="112" eb="114">
      <t>ジッシ</t>
    </rPh>
    <rPh sb="120" eb="122">
      <t>シセツ</t>
    </rPh>
    <rPh sb="122" eb="123">
      <t>トウ</t>
    </rPh>
    <rPh sb="124" eb="128">
      <t>チョウジュミョウカ</t>
    </rPh>
    <rPh sb="129" eb="130">
      <t>ハカ</t>
    </rPh>
    <phoneticPr fontId="4"/>
  </si>
  <si>
    <t>　施設運営に多大な金額を要しており、料金収入だけでは賄えない状況である。
　令和6年度からの地方公営企業法の適用に向け、令和2年度から資産整理等の移行準備を行っている。企業会計へ移行することにより、経営状況の見える化を図り、現状把握・分析を行ったうえで、コストカットや料金値上げの検討を含め、継続的な施設運営が行えるよう経営改善について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</si>
</sst>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28-4DE8-B3D3-5E14DF005A9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0.02</c:v>
                </c:pt>
                <c:pt idx="2">
                  <c:v>0.01</c:v>
                </c:pt>
                <c:pt idx="3">
                  <c:v>1.6</c:v>
                </c:pt>
                <c:pt idx="4">
                  <c:v>0.01</c:v>
                </c:pt>
              </c:numCache>
            </c:numRef>
          </c:val>
          <c:smooth val="0"/>
          <c:extLst>
            <c:ext xmlns:c16="http://schemas.microsoft.com/office/drawing/2014/chart" uri="{C3380CC4-5D6E-409C-BE32-E72D297353CC}">
              <c16:uniqueId val="{00000001-BF28-4DE8-B3D3-5E14DF005A9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83.43</c:v>
                </c:pt>
                <c:pt idx="1">
                  <c:v>97.48</c:v>
                </c:pt>
                <c:pt idx="2">
                  <c:v>94.87</c:v>
                </c:pt>
                <c:pt idx="3">
                  <c:v>92.32</c:v>
                </c:pt>
                <c:pt idx="4">
                  <c:v>92.52</c:v>
                </c:pt>
              </c:numCache>
            </c:numRef>
          </c:val>
          <c:extLst>
            <c:ext xmlns:c16="http://schemas.microsoft.com/office/drawing/2014/chart" uri="{C3380CC4-5D6E-409C-BE32-E72D297353CC}">
              <c16:uniqueId val="{00000000-D88F-418B-9D12-BFA95060D18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8F-418B-9D12-BFA95060D18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B4-4E6E-8AA1-6ECF652C91B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B4-4E6E-8AA1-6ECF652C91B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84-4B31-BAAB-AA5F16A0248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84-4B31-BAAB-AA5F16A0248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48-4662-A66F-D522F084529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48-4662-A66F-D522F084529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EC-4D60-8045-EF461A8A4A8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EC-4D60-8045-EF461A8A4A8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1311.64</c:v>
                </c:pt>
                <c:pt idx="1">
                  <c:v>1244.4000000000001</c:v>
                </c:pt>
                <c:pt idx="2">
                  <c:v>1221.83</c:v>
                </c:pt>
                <c:pt idx="3">
                  <c:v>1174.3499999999999</c:v>
                </c:pt>
                <c:pt idx="4">
                  <c:v>1254.99</c:v>
                </c:pt>
              </c:numCache>
            </c:numRef>
          </c:val>
          <c:extLst>
            <c:ext xmlns:c16="http://schemas.microsoft.com/office/drawing/2014/chart" uri="{C3380CC4-5D6E-409C-BE32-E72D297353CC}">
              <c16:uniqueId val="{00000000-884F-404B-9A14-324EAFAC939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1060.8599999999999</c:v>
                </c:pt>
                <c:pt idx="1">
                  <c:v>1006.65</c:v>
                </c:pt>
                <c:pt idx="2">
                  <c:v>998.42</c:v>
                </c:pt>
                <c:pt idx="3">
                  <c:v>1095.52</c:v>
                </c:pt>
                <c:pt idx="4">
                  <c:v>1056.55</c:v>
                </c:pt>
              </c:numCache>
            </c:numRef>
          </c:val>
          <c:smooth val="0"/>
          <c:extLst>
            <c:ext xmlns:c16="http://schemas.microsoft.com/office/drawing/2014/chart" uri="{C3380CC4-5D6E-409C-BE32-E72D297353CC}">
              <c16:uniqueId val="{00000001-884F-404B-9A14-324EAFAC939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68.680000000000007</c:v>
                </c:pt>
                <c:pt idx="1">
                  <c:v>94.28</c:v>
                </c:pt>
                <c:pt idx="2">
                  <c:v>72.72</c:v>
                </c:pt>
                <c:pt idx="3">
                  <c:v>83.1</c:v>
                </c:pt>
                <c:pt idx="4">
                  <c:v>84.29</c:v>
                </c:pt>
              </c:numCache>
            </c:numRef>
          </c:val>
          <c:extLst>
            <c:ext xmlns:c16="http://schemas.microsoft.com/office/drawing/2014/chart" uri="{C3380CC4-5D6E-409C-BE32-E72D297353CC}">
              <c16:uniqueId val="{00000000-4596-469D-8F31-85D37189743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45.81</c:v>
                </c:pt>
                <c:pt idx="1">
                  <c:v>43.43</c:v>
                </c:pt>
                <c:pt idx="2">
                  <c:v>41.41</c:v>
                </c:pt>
                <c:pt idx="3">
                  <c:v>39.64</c:v>
                </c:pt>
                <c:pt idx="4">
                  <c:v>40</c:v>
                </c:pt>
              </c:numCache>
            </c:numRef>
          </c:val>
          <c:smooth val="0"/>
          <c:extLst>
            <c:ext xmlns:c16="http://schemas.microsoft.com/office/drawing/2014/chart" uri="{C3380CC4-5D6E-409C-BE32-E72D297353CC}">
              <c16:uniqueId val="{00000001-4596-469D-8F31-85D37189743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239.19</c:v>
                </c:pt>
                <c:pt idx="1">
                  <c:v>174.13</c:v>
                </c:pt>
                <c:pt idx="2">
                  <c:v>226.03</c:v>
                </c:pt>
                <c:pt idx="3">
                  <c:v>201.92</c:v>
                </c:pt>
                <c:pt idx="4">
                  <c:v>200.31</c:v>
                </c:pt>
              </c:numCache>
            </c:numRef>
          </c:val>
          <c:extLst>
            <c:ext xmlns:c16="http://schemas.microsoft.com/office/drawing/2014/chart" uri="{C3380CC4-5D6E-409C-BE32-E72D297353CC}">
              <c16:uniqueId val="{00000000-0BF3-48BD-BB25-58126B762A6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383.92</c:v>
                </c:pt>
                <c:pt idx="1">
                  <c:v>400.44</c:v>
                </c:pt>
                <c:pt idx="2">
                  <c:v>417.56</c:v>
                </c:pt>
                <c:pt idx="3">
                  <c:v>449.72</c:v>
                </c:pt>
                <c:pt idx="4">
                  <c:v>437.27</c:v>
                </c:pt>
              </c:numCache>
            </c:numRef>
          </c:val>
          <c:smooth val="0"/>
          <c:extLst>
            <c:ext xmlns:c16="http://schemas.microsoft.com/office/drawing/2014/chart" uri="{C3380CC4-5D6E-409C-BE32-E72D297353CC}">
              <c16:uniqueId val="{00000001-0BF3-48BD-BB25-58126B762A6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37.17</c:v>
                </c:pt>
                <c:pt idx="1">
                  <c:v>37.17</c:v>
                </c:pt>
                <c:pt idx="2">
                  <c:v>37.17</c:v>
                </c:pt>
                <c:pt idx="3">
                  <c:v>42.48</c:v>
                </c:pt>
                <c:pt idx="4">
                  <c:v>37.17</c:v>
                </c:pt>
              </c:numCache>
            </c:numRef>
          </c:val>
          <c:extLst>
            <c:ext xmlns:c16="http://schemas.microsoft.com/office/drawing/2014/chart" uri="{C3380CC4-5D6E-409C-BE32-E72D297353CC}">
              <c16:uniqueId val="{00000000-C557-4A15-8D6A-D1449ADEB1C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33.21</c:v>
                </c:pt>
                <c:pt idx="1">
                  <c:v>32.229999999999997</c:v>
                </c:pt>
                <c:pt idx="2">
                  <c:v>32.479999999999997</c:v>
                </c:pt>
                <c:pt idx="3">
                  <c:v>30.19</c:v>
                </c:pt>
                <c:pt idx="4">
                  <c:v>28.77</c:v>
                </c:pt>
              </c:numCache>
            </c:numRef>
          </c:val>
          <c:smooth val="0"/>
          <c:extLst>
            <c:ext xmlns:c16="http://schemas.microsoft.com/office/drawing/2014/chart" uri="{C3380CC4-5D6E-409C-BE32-E72D297353CC}">
              <c16:uniqueId val="{00000001-C557-4A15-8D6A-D1449ADEB1C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85.45</c:v>
                </c:pt>
                <c:pt idx="1">
                  <c:v>85.38</c:v>
                </c:pt>
                <c:pt idx="2">
                  <c:v>83.25</c:v>
                </c:pt>
                <c:pt idx="3">
                  <c:v>83.01</c:v>
                </c:pt>
                <c:pt idx="4">
                  <c:v>83.9</c:v>
                </c:pt>
              </c:numCache>
            </c:numRef>
          </c:val>
          <c:extLst>
            <c:ext xmlns:c16="http://schemas.microsoft.com/office/drawing/2014/chart" uri="{C3380CC4-5D6E-409C-BE32-E72D297353CC}">
              <c16:uniqueId val="{00000000-1CE6-4048-9F70-28E2B373CA4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c:v>
                </c:pt>
                <c:pt idx="1">
                  <c:v>80.8</c:v>
                </c:pt>
                <c:pt idx="2">
                  <c:v>79.2</c:v>
                </c:pt>
                <c:pt idx="3">
                  <c:v>79.09</c:v>
                </c:pt>
                <c:pt idx="4">
                  <c:v>78.900000000000006</c:v>
                </c:pt>
              </c:numCache>
            </c:numRef>
          </c:val>
          <c:smooth val="0"/>
          <c:extLst>
            <c:ext xmlns:c16="http://schemas.microsoft.com/office/drawing/2014/chart" uri="{C3380CC4-5D6E-409C-BE32-E72D297353CC}">
              <c16:uniqueId val="{00000001-1CE6-4048-9F70-28E2B373CA4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長崎県　東彼杵町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漁業集落排水</v>
      </c>
      <c r="Q8" s="66"/>
      <c r="R8" s="66"/>
      <c r="S8" s="66"/>
      <c r="T8" s="66"/>
      <c r="U8" s="66"/>
      <c r="V8" s="66"/>
      <c r="W8" s="66" t="str">
        <f>データ!L6</f>
        <v>H2</v>
      </c>
      <c r="X8" s="66"/>
      <c r="Y8" s="66"/>
      <c r="Z8" s="66"/>
      <c r="AA8" s="66"/>
      <c r="AB8" s="66"/>
      <c r="AC8" s="66"/>
      <c r="AD8" s="67" t="str">
        <f>データ!$M$6</f>
        <v>非設置</v>
      </c>
      <c r="AE8" s="67"/>
      <c r="AF8" s="67"/>
      <c r="AG8" s="67"/>
      <c r="AH8" s="67"/>
      <c r="AI8" s="67"/>
      <c r="AJ8" s="67"/>
      <c r="AK8" s="3"/>
      <c r="AL8" s="55">
        <f>データ!S6</f>
        <v>7651</v>
      </c>
      <c r="AM8" s="55"/>
      <c r="AN8" s="55"/>
      <c r="AO8" s="55"/>
      <c r="AP8" s="55"/>
      <c r="AQ8" s="55"/>
      <c r="AR8" s="55"/>
      <c r="AS8" s="55"/>
      <c r="AT8" s="54">
        <f>データ!T6</f>
        <v>74.290000000000006</v>
      </c>
      <c r="AU8" s="54"/>
      <c r="AV8" s="54"/>
      <c r="AW8" s="54"/>
      <c r="AX8" s="54"/>
      <c r="AY8" s="54"/>
      <c r="AZ8" s="54"/>
      <c r="BA8" s="54"/>
      <c r="BB8" s="54">
        <f>データ!U6</f>
        <v>102.99</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2.7</v>
      </c>
      <c r="Q10" s="54"/>
      <c r="R10" s="54"/>
      <c r="S10" s="54"/>
      <c r="T10" s="54"/>
      <c r="U10" s="54"/>
      <c r="V10" s="54"/>
      <c r="W10" s="54">
        <f>データ!Q6</f>
        <v>98.2</v>
      </c>
      <c r="X10" s="54"/>
      <c r="Y10" s="54"/>
      <c r="Z10" s="54"/>
      <c r="AA10" s="54"/>
      <c r="AB10" s="54"/>
      <c r="AC10" s="54"/>
      <c r="AD10" s="55">
        <f>データ!R6</f>
        <v>3160</v>
      </c>
      <c r="AE10" s="55"/>
      <c r="AF10" s="55"/>
      <c r="AG10" s="55"/>
      <c r="AH10" s="55"/>
      <c r="AI10" s="55"/>
      <c r="AJ10" s="55"/>
      <c r="AK10" s="2"/>
      <c r="AL10" s="55">
        <f>データ!V6</f>
        <v>205</v>
      </c>
      <c r="AM10" s="55"/>
      <c r="AN10" s="55"/>
      <c r="AO10" s="55"/>
      <c r="AP10" s="55"/>
      <c r="AQ10" s="55"/>
      <c r="AR10" s="55"/>
      <c r="AS10" s="55"/>
      <c r="AT10" s="54">
        <f>データ!W6</f>
        <v>0.04</v>
      </c>
      <c r="AU10" s="54"/>
      <c r="AV10" s="54"/>
      <c r="AW10" s="54"/>
      <c r="AX10" s="54"/>
      <c r="AY10" s="54"/>
      <c r="AZ10" s="54"/>
      <c r="BA10" s="54"/>
      <c r="BB10" s="54">
        <f>データ!X6</f>
        <v>5125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【974.72】</v>
      </c>
      <c r="I86" s="12" t="str">
        <f>データ!CA6</f>
        <v>【44.22】</v>
      </c>
      <c r="J86" s="12" t="str">
        <f>データ!CL6</f>
        <v>【392.85】</v>
      </c>
      <c r="K86" s="12" t="str">
        <f>データ!CW6</f>
        <v>【32.23】</v>
      </c>
      <c r="L86" s="12" t="str">
        <f>データ!DH6</f>
        <v>【80.63】</v>
      </c>
      <c r="M86" s="12" t="s">
        <v>43</v>
      </c>
      <c r="N86" s="12" t="s">
        <v>43</v>
      </c>
      <c r="O86" s="12" t="str">
        <f>データ!EO6</f>
        <v>【0.01】</v>
      </c>
    </row>
  </sheetData>
  <sheetProtection algorithmName="SHA-512" hashValue="4rXxiLyjDyrm0AYKY0oq5kS5Jaqq+zkW2YVwi9MFBq7PphD8N+JeLdjdUkN0dveIPgrhT7FwLH5C/DZSk+uu/g==" saltValue="qTDrzo54nIx9g59VMHQpz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423211</v>
      </c>
      <c r="D6" s="19">
        <f t="shared" si="3"/>
        <v>47</v>
      </c>
      <c r="E6" s="19">
        <f t="shared" si="3"/>
        <v>17</v>
      </c>
      <c r="F6" s="19">
        <f t="shared" si="3"/>
        <v>6</v>
      </c>
      <c r="G6" s="19">
        <f t="shared" si="3"/>
        <v>0</v>
      </c>
      <c r="H6" s="19" t="str">
        <f t="shared" si="3"/>
        <v>長崎県　東彼杵町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2.7</v>
      </c>
      <c r="Q6" s="20">
        <f t="shared" si="3"/>
        <v>98.2</v>
      </c>
      <c r="R6" s="20">
        <f t="shared" si="3"/>
        <v>3160</v>
      </c>
      <c r="S6" s="20">
        <f t="shared" si="3"/>
        <v>7651</v>
      </c>
      <c r="T6" s="20">
        <f t="shared" si="3"/>
        <v>74.290000000000006</v>
      </c>
      <c r="U6" s="20">
        <f t="shared" si="3"/>
        <v>102.99</v>
      </c>
      <c r="V6" s="20">
        <f t="shared" si="3"/>
        <v>205</v>
      </c>
      <c r="W6" s="20">
        <f t="shared" si="3"/>
        <v>0.04</v>
      </c>
      <c r="X6" s="20">
        <f t="shared" si="3"/>
        <v>5125</v>
      </c>
      <c r="Y6" s="21">
        <f>IF(Y7="",NA(),Y7)</f>
        <v>83.43</v>
      </c>
      <c r="Z6" s="21">
        <f t="shared" ref="Z6:AH6" si="4">IF(Z7="",NA(),Z7)</f>
        <v>97.48</v>
      </c>
      <c r="AA6" s="21">
        <f t="shared" si="4"/>
        <v>94.87</v>
      </c>
      <c r="AB6" s="21">
        <f t="shared" si="4"/>
        <v>92.32</v>
      </c>
      <c r="AC6" s="21">
        <f t="shared" si="4"/>
        <v>92.52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1311.64</v>
      </c>
      <c r="BG6" s="21">
        <f t="shared" ref="BG6:BO6" si="7">IF(BG7="",NA(),BG7)</f>
        <v>1244.4000000000001</v>
      </c>
      <c r="BH6" s="21">
        <f t="shared" si="7"/>
        <v>1221.83</v>
      </c>
      <c r="BI6" s="21">
        <f t="shared" si="7"/>
        <v>1174.3499999999999</v>
      </c>
      <c r="BJ6" s="21">
        <f t="shared" si="7"/>
        <v>1254.99</v>
      </c>
      <c r="BK6" s="21">
        <f t="shared" si="7"/>
        <v>1060.8599999999999</v>
      </c>
      <c r="BL6" s="21">
        <f t="shared" si="7"/>
        <v>1006.65</v>
      </c>
      <c r="BM6" s="21">
        <f t="shared" si="7"/>
        <v>998.42</v>
      </c>
      <c r="BN6" s="21">
        <f t="shared" si="7"/>
        <v>1095.52</v>
      </c>
      <c r="BO6" s="21">
        <f t="shared" si="7"/>
        <v>1056.55</v>
      </c>
      <c r="BP6" s="20" t="str">
        <f>IF(BP7="","",IF(BP7="-","【-】","【"&amp;SUBSTITUTE(TEXT(BP7,"#,##0.00"),"-","△")&amp;"】"))</f>
        <v>【974.72】</v>
      </c>
      <c r="BQ6" s="21">
        <f>IF(BQ7="",NA(),BQ7)</f>
        <v>68.680000000000007</v>
      </c>
      <c r="BR6" s="21">
        <f t="shared" ref="BR6:BZ6" si="8">IF(BR7="",NA(),BR7)</f>
        <v>94.28</v>
      </c>
      <c r="BS6" s="21">
        <f t="shared" si="8"/>
        <v>72.72</v>
      </c>
      <c r="BT6" s="21">
        <f t="shared" si="8"/>
        <v>83.1</v>
      </c>
      <c r="BU6" s="21">
        <f t="shared" si="8"/>
        <v>84.29</v>
      </c>
      <c r="BV6" s="21">
        <f t="shared" si="8"/>
        <v>45.81</v>
      </c>
      <c r="BW6" s="21">
        <f t="shared" si="8"/>
        <v>43.43</v>
      </c>
      <c r="BX6" s="21">
        <f t="shared" si="8"/>
        <v>41.41</v>
      </c>
      <c r="BY6" s="21">
        <f t="shared" si="8"/>
        <v>39.64</v>
      </c>
      <c r="BZ6" s="21">
        <f t="shared" si="8"/>
        <v>40</v>
      </c>
      <c r="CA6" s="20" t="str">
        <f>IF(CA7="","",IF(CA7="-","【-】","【"&amp;SUBSTITUTE(TEXT(CA7,"#,##0.00"),"-","△")&amp;"】"))</f>
        <v>【44.22】</v>
      </c>
      <c r="CB6" s="21">
        <f>IF(CB7="",NA(),CB7)</f>
        <v>239.19</v>
      </c>
      <c r="CC6" s="21">
        <f t="shared" ref="CC6:CK6" si="9">IF(CC7="",NA(),CC7)</f>
        <v>174.13</v>
      </c>
      <c r="CD6" s="21">
        <f t="shared" si="9"/>
        <v>226.03</v>
      </c>
      <c r="CE6" s="21">
        <f t="shared" si="9"/>
        <v>201.92</v>
      </c>
      <c r="CF6" s="21">
        <f t="shared" si="9"/>
        <v>200.31</v>
      </c>
      <c r="CG6" s="21">
        <f t="shared" si="9"/>
        <v>383.92</v>
      </c>
      <c r="CH6" s="21">
        <f t="shared" si="9"/>
        <v>400.44</v>
      </c>
      <c r="CI6" s="21">
        <f t="shared" si="9"/>
        <v>417.56</v>
      </c>
      <c r="CJ6" s="21">
        <f t="shared" si="9"/>
        <v>449.72</v>
      </c>
      <c r="CK6" s="21">
        <f t="shared" si="9"/>
        <v>437.27</v>
      </c>
      <c r="CL6" s="20" t="str">
        <f>IF(CL7="","",IF(CL7="-","【-】","【"&amp;SUBSTITUTE(TEXT(CL7,"#,##0.00"),"-","△")&amp;"】"))</f>
        <v>【392.85】</v>
      </c>
      <c r="CM6" s="21">
        <f>IF(CM7="",NA(),CM7)</f>
        <v>37.17</v>
      </c>
      <c r="CN6" s="21">
        <f t="shared" ref="CN6:CV6" si="10">IF(CN7="",NA(),CN7)</f>
        <v>37.17</v>
      </c>
      <c r="CO6" s="21">
        <f t="shared" si="10"/>
        <v>37.17</v>
      </c>
      <c r="CP6" s="21">
        <f t="shared" si="10"/>
        <v>42.48</v>
      </c>
      <c r="CQ6" s="21">
        <f t="shared" si="10"/>
        <v>37.17</v>
      </c>
      <c r="CR6" s="21">
        <f t="shared" si="10"/>
        <v>33.21</v>
      </c>
      <c r="CS6" s="21">
        <f t="shared" si="10"/>
        <v>32.229999999999997</v>
      </c>
      <c r="CT6" s="21">
        <f t="shared" si="10"/>
        <v>32.479999999999997</v>
      </c>
      <c r="CU6" s="21">
        <f t="shared" si="10"/>
        <v>30.19</v>
      </c>
      <c r="CV6" s="21">
        <f t="shared" si="10"/>
        <v>28.77</v>
      </c>
      <c r="CW6" s="20" t="str">
        <f>IF(CW7="","",IF(CW7="-","【-】","【"&amp;SUBSTITUTE(TEXT(CW7,"#,##0.00"),"-","△")&amp;"】"))</f>
        <v>【32.23】</v>
      </c>
      <c r="CX6" s="21">
        <f>IF(CX7="",NA(),CX7)</f>
        <v>85.45</v>
      </c>
      <c r="CY6" s="21">
        <f t="shared" ref="CY6:DG6" si="11">IF(CY7="",NA(),CY7)</f>
        <v>85.38</v>
      </c>
      <c r="CZ6" s="21">
        <f t="shared" si="11"/>
        <v>83.25</v>
      </c>
      <c r="DA6" s="21">
        <f t="shared" si="11"/>
        <v>83.01</v>
      </c>
      <c r="DB6" s="21">
        <f t="shared" si="11"/>
        <v>83.9</v>
      </c>
      <c r="DC6" s="21">
        <f t="shared" si="11"/>
        <v>79.98</v>
      </c>
      <c r="DD6" s="21">
        <f t="shared" si="11"/>
        <v>80.8</v>
      </c>
      <c r="DE6" s="21">
        <f t="shared" si="11"/>
        <v>79.2</v>
      </c>
      <c r="DF6" s="21">
        <f t="shared" si="11"/>
        <v>79.09</v>
      </c>
      <c r="DG6" s="21">
        <f t="shared" si="11"/>
        <v>78.900000000000006</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0.02</v>
      </c>
      <c r="EL6" s="21">
        <f t="shared" si="14"/>
        <v>0.01</v>
      </c>
      <c r="EM6" s="21">
        <f t="shared" si="14"/>
        <v>1.6</v>
      </c>
      <c r="EN6" s="21">
        <f t="shared" si="14"/>
        <v>0.01</v>
      </c>
      <c r="EO6" s="20" t="str">
        <f>IF(EO7="","",IF(EO7="-","【-】","【"&amp;SUBSTITUTE(TEXT(EO7,"#,##0.00"),"-","△")&amp;"】"))</f>
        <v>【0.01】</v>
      </c>
    </row>
    <row r="7" spans="1:145" s="22" customFormat="1" x14ac:dyDescent="0.15">
      <c r="A7" s="14"/>
      <c r="B7" s="23">
        <v>2021</v>
      </c>
      <c r="C7" s="23">
        <v>423211</v>
      </c>
      <c r="D7" s="23">
        <v>47</v>
      </c>
      <c r="E7" s="23">
        <v>17</v>
      </c>
      <c r="F7" s="23">
        <v>6</v>
      </c>
      <c r="G7" s="23">
        <v>0</v>
      </c>
      <c r="H7" s="23" t="s">
        <v>97</v>
      </c>
      <c r="I7" s="23" t="s">
        <v>98</v>
      </c>
      <c r="J7" s="23" t="s">
        <v>99</v>
      </c>
      <c r="K7" s="23" t="s">
        <v>100</v>
      </c>
      <c r="L7" s="23" t="s">
        <v>101</v>
      </c>
      <c r="M7" s="23" t="s">
        <v>102</v>
      </c>
      <c r="N7" s="24" t="s">
        <v>103</v>
      </c>
      <c r="O7" s="24" t="s">
        <v>104</v>
      </c>
      <c r="P7" s="24">
        <v>2.7</v>
      </c>
      <c r="Q7" s="24">
        <v>98.2</v>
      </c>
      <c r="R7" s="24">
        <v>3160</v>
      </c>
      <c r="S7" s="24">
        <v>7651</v>
      </c>
      <c r="T7" s="24">
        <v>74.290000000000006</v>
      </c>
      <c r="U7" s="24">
        <v>102.99</v>
      </c>
      <c r="V7" s="24">
        <v>205</v>
      </c>
      <c r="W7" s="24">
        <v>0.04</v>
      </c>
      <c r="X7" s="24">
        <v>5125</v>
      </c>
      <c r="Y7" s="24">
        <v>83.43</v>
      </c>
      <c r="Z7" s="24">
        <v>97.48</v>
      </c>
      <c r="AA7" s="24">
        <v>94.87</v>
      </c>
      <c r="AB7" s="24">
        <v>92.32</v>
      </c>
      <c r="AC7" s="24">
        <v>92.52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1311.64</v>
      </c>
      <c r="BG7" s="24">
        <v>1244.4000000000001</v>
      </c>
      <c r="BH7" s="24">
        <v>1221.83</v>
      </c>
      <c r="BI7" s="24">
        <v>1174.3499999999999</v>
      </c>
      <c r="BJ7" s="24">
        <v>1254.99</v>
      </c>
      <c r="BK7" s="24">
        <v>1060.8599999999999</v>
      </c>
      <c r="BL7" s="24">
        <v>1006.65</v>
      </c>
      <c r="BM7" s="24">
        <v>998.42</v>
      </c>
      <c r="BN7" s="24">
        <v>1095.52</v>
      </c>
      <c r="BO7" s="24">
        <v>1056.55</v>
      </c>
      <c r="BP7" s="24">
        <v>974.72</v>
      </c>
      <c r="BQ7" s="24">
        <v>68.680000000000007</v>
      </c>
      <c r="BR7" s="24">
        <v>94.28</v>
      </c>
      <c r="BS7" s="24">
        <v>72.72</v>
      </c>
      <c r="BT7" s="24">
        <v>83.1</v>
      </c>
      <c r="BU7" s="24">
        <v>84.29</v>
      </c>
      <c r="BV7" s="24">
        <v>45.81</v>
      </c>
      <c r="BW7" s="24">
        <v>43.43</v>
      </c>
      <c r="BX7" s="24">
        <v>41.41</v>
      </c>
      <c r="BY7" s="24">
        <v>39.64</v>
      </c>
      <c r="BZ7" s="24">
        <v>40</v>
      </c>
      <c r="CA7" s="24">
        <v>44.22</v>
      </c>
      <c r="CB7" s="24">
        <v>239.19</v>
      </c>
      <c r="CC7" s="24">
        <v>174.13</v>
      </c>
      <c r="CD7" s="24">
        <v>226.03</v>
      </c>
      <c r="CE7" s="24">
        <v>201.92</v>
      </c>
      <c r="CF7" s="24">
        <v>200.31</v>
      </c>
      <c r="CG7" s="24">
        <v>383.92</v>
      </c>
      <c r="CH7" s="24">
        <v>400.44</v>
      </c>
      <c r="CI7" s="24">
        <v>417.56</v>
      </c>
      <c r="CJ7" s="24">
        <v>449.72</v>
      </c>
      <c r="CK7" s="24">
        <v>437.27</v>
      </c>
      <c r="CL7" s="24">
        <v>392.85</v>
      </c>
      <c r="CM7" s="24">
        <v>37.17</v>
      </c>
      <c r="CN7" s="24">
        <v>37.17</v>
      </c>
      <c r="CO7" s="24">
        <v>37.17</v>
      </c>
      <c r="CP7" s="24">
        <v>42.48</v>
      </c>
      <c r="CQ7" s="24">
        <v>37.17</v>
      </c>
      <c r="CR7" s="24">
        <v>33.21</v>
      </c>
      <c r="CS7" s="24">
        <v>32.229999999999997</v>
      </c>
      <c r="CT7" s="24">
        <v>32.479999999999997</v>
      </c>
      <c r="CU7" s="24">
        <v>30.19</v>
      </c>
      <c r="CV7" s="24">
        <v>28.77</v>
      </c>
      <c r="CW7" s="24">
        <v>32.229999999999997</v>
      </c>
      <c r="CX7" s="24">
        <v>85.45</v>
      </c>
      <c r="CY7" s="24">
        <v>85.38</v>
      </c>
      <c r="CZ7" s="24">
        <v>83.25</v>
      </c>
      <c r="DA7" s="24">
        <v>83.01</v>
      </c>
      <c r="DB7" s="24">
        <v>83.9</v>
      </c>
      <c r="DC7" s="24">
        <v>79.98</v>
      </c>
      <c r="DD7" s="24">
        <v>80.8</v>
      </c>
      <c r="DE7" s="24">
        <v>79.2</v>
      </c>
      <c r="DF7" s="24">
        <v>79.09</v>
      </c>
      <c r="DG7" s="24">
        <v>78.900000000000006</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0.02</v>
      </c>
      <c r="EL7" s="24">
        <v>0.01</v>
      </c>
      <c r="EM7" s="24">
        <v>1.6</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2023-01-25T01:21:15Z</cp:lastPrinted>
  <dcterms:created xsi:type="dcterms:W3CDTF">2022-12-01T02:03:58Z</dcterms:created>
  <dcterms:modified xsi:type="dcterms:W3CDTF">2023-01-25T01:24:45Z</dcterms:modified>
  <cp:category/>
</cp:coreProperties>
</file>