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S7Fz7Facd4L2AAGpYMqSOL2UjsAQWVew/jmvbe4gtgDhoOMrjAfvxGf2EJlMuluJ1v2vi3rVY0ie1Z80AY4xQ==" workbookSaltValue="FUvt4AH2Nell43n+n6M6Ag=="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<sst xmlns="http://schemas.openxmlformats.org/spreadsheetml/2006/main" xmlns:r="http://schemas.openxmlformats.org/officeDocument/2006/relationships" count="112" uniqueCount="112">
  <si>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</si>
  <si>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</si>
  <si>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</si>
  <si>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</si>
  <si>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</si>
  <si>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</si>
  <si>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</si>
  <si>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</si>
  <si>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</si>
  <si>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</si>
  <si>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</si>
  <si>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</si>
  <si>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</si>
  <si>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</si>
  <si>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</si>
  <si>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</si>
  <si>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</si>
  <si>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</si>
  <si>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</si>
  <si>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</si>
  <si>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</si>
  <si>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</si>
  <si>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</si>
  <si>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</si>
  <si>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</si>
  <si>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</si>
  <si>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</si>
  <si>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</si>
  <si>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</si>
  <si>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</si>
  <si>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</si>
  <si>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</si>
  <si>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</si>
  <si>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</si>
  <si>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</si>
  <si>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</si>
  <si>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</si>
  <si>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</si>
  <si>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</si>
  <si>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</si>
  <si>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</si>
  <si>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</si>
  <si>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</si>
  <si>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</si>
  <si>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</si>
  <si>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</si>
  <si>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</si>
  <si>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</si>
  <si>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</si>
  <si>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</si>
  <si>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</si>
  <si>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</si>
  <si>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</si>
  <si>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</si>
  <si>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</si>
  <si>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</si>
  <si>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</si>
  <si>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</si>
  <si>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</si>
  <si>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</si>
  <si>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</si>
  <si>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</si>
  <si>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</si>
  <si>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</si>
  <si>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</si>
  <si>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</si>
  <si>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</si>
  <si>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</si>
  <si>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</si>
  <si>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</si>
  <si>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</si>
  <si>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</si>
  <si>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</si>
  <si>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</si>
  <si>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</si>
  <si>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</si>
  <si>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</si>
  <si>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</si>
  <si>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</si>
  <si>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</si>
  <si>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</si>
  <si>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</si>
  <si>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</si>
  <si>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</si>
  <si>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</si>
  <si>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</si>
  <si>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</si>
  <si>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</si>
  <si>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</si>
  <si>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</si>
  <si>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</si>
  <si>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</si>
  <si>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</si>
  <si>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長崎県　大村市</t>
  </si>
  <si>
    <t>法適用</t>
  </si>
  <si>
    <t>水道事業</t>
  </si>
  <si>
    <t>末端給水事業</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</si>
  <si>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</si>
  <si>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</si>
  <si>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</si>
  <si>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</si>
  <si>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</si>
  <si>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</si>
  <si>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</si>
  <si>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</si>
  <si>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</si>
  <si>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</si>
  <si>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</si>
  <si>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</si>
  <si>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類似団体平均と比較してほぼ同率となっていますが、資産の老朽度の進行が懸念されます。
②管路経年化率
　類似団体平均と比較して低い数値となっています。しかしながら、年々数値が上昇していることから法定耐用年数を経過した管路の保有が増加している状況で、今後も増加していくことが懸念されます。そのため、計画的な管路更新を進めていく必要があります。
③管路更新率
　「管路更新計画」に基づき、計画的な更新を行っていますが、令和3年度は資材高騰などの理由により、管路更新事業が減少したため、類似団体平均と比較して低くなっています。</t>
    <rPh sb="220" eb="222">
      <t>レイワ</t>
    </rPh>
    <rPh sb="246" eb="248">
      <t>ゲンショウ</t>
    </rPh>
    <rPh sb="253" eb="259">
      <t>ルイジダンタイヘイキン</t>
    </rPh>
    <rPh sb="260" eb="262">
      <t>ヒカク</t>
    </rPh>
    <rPh sb="264" eb="265">
      <t>ヒク</t>
    </rPh>
    <phoneticPr fontId="1"/>
  </si>
  <si>
    <t>①経常収支比率、⑤料金回収率
　100％を上回っているため、費用を収益でまかなえていることになります。今後も費用の増加が見込まれるため、効率的な経営に努めていく必要があります。
②累積欠損比率
　平成26年度の新会計基準適用後、累積欠損金は生じていません。
③流動比率
　100％を上回っていますが、類似団体平均と比較して低く、短期的な支払能力に乏しい状況であると言えることから、今後、資金の確保を行っていく必要があります。
④企業債残高対給水収益比率
　これまで拡張事業に係る多額の費用を企業債で賄っているため、料金収入の約5倍を超える残高を抱えています。今後は、将来世代への過度な負担を避けるため、企業債の発行を抑制し、企業債残高の縮小を図っていく必要があります。
⑥給水原価
　前年度に対し数値が下がっています。主な要因として、維持管理費の減少が挙げられます。
⑦施設利用率
　類似団体平均と比較しても高い数値で、施設を効率的に利用しています。施設利用率が高いということは、予備能力が不足していることになり、ダムの取水制限等の影響を考慮した給水能力の増強を考えていく必要があります。　
⑧有収率
　前年度に対し数値が上がっていますが。今後も引き続き漏水調査・修繕の適正な実施に合わせ、漏水が頻発している個人所有の給水管を更新していく必要があります。</t>
    <rPh sb="266" eb="267">
      <t>コ</t>
    </rPh>
    <rPh sb="367" eb="372">
      <t>イジカンリヒ</t>
    </rPh>
    <phoneticPr fontId="1"/>
  </si>
  <si>
    <t>　今年度は、「大村市水道事業経営戦略2021」に沿って事業を実施し、経営の改善に努めました。
　今後は老朽化する施設管路の更新や、耐震化に多額の費用が必要となるものの、有収水量の増加は期待できず、料金収入も見込めないなど、事業経営が厳しさを増していくことが予測されます。そのようなことから、市民生活に欠かせないライフラインを持続させるため、財源の確保が重要な課題です。「大村市水道事業経営戦略2021」に沿って経営基盤の強化を図り、健全経営に取り組んでいく必要があります。</t>
    <rPh sb="7" eb="10">
      <t>オオムラシ</t>
    </rPh>
    <rPh sb="10" eb="14">
      <t>スイドウジギョウ</t>
    </rPh>
    <rPh sb="14" eb="16">
      <t>ケイエイ</t>
    </rPh>
    <rPh sb="16" eb="18">
      <t>センリャク</t>
    </rPh>
    <rPh sb="111" eb="115">
      <t>ジギョウケイエイ</t>
    </rPh>
    <rPh sb="116" eb="117">
      <t>キビ</t>
    </rPh>
    <rPh sb="120" eb="121">
      <t>マ</t>
    </rPh>
    <rPh sb="128" eb="130">
      <t>ヨソク</t>
    </rPh>
    <rPh sb="216" eb="218">
      <t>ケンゼン</t>
    </rPh>
    <rPh sb="218" eb="220">
      <t>ケイエイ</t>
    </rPh>
    <rPh sb="221" eb="222">
      <t>ト</t>
    </rPh>
    <rPh sb="223" eb="224">
      <t>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</si>
</sst>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1.03</c:v>
                </c:pt>
                <c:pt idx="1">
                  <c:v>0.78</c:v>
                </c:pt>
                <c:pt idx="2">
                  <c:v>0.83</c:v>
                </c:pt>
                <c:pt idx="3">
                  <c:v>0.8</c:v>
                </c:pt>
                <c:pt idx="4">
                  <c:v>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0.75</c:v>
                </c:pt>
                <c:pt idx="1">
                  <c:v>0.63</c:v>
                </c:pt>
                <c:pt idx="2">
                  <c:v>0.63</c:v>
                </c:pt>
                <c:pt idx="3">
                  <c:v>0.6</c:v>
                </c:pt>
                <c:pt idx="4">
                  <c:v>0.56000000000000005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119.43</c:v>
                </c:pt>
                <c:pt idx="1">
                  <c:v>112.91</c:v>
                </c:pt>
                <c:pt idx="2">
                  <c:v>117</c:v>
                </c:pt>
                <c:pt idx="3">
                  <c:v>121.37</c:v>
                </c:pt>
                <c:pt idx="4">
                  <c:v>121.13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112.15</c:v>
                </c:pt>
                <c:pt idx="1">
                  <c:v>111.44</c:v>
                </c:pt>
                <c:pt idx="2">
                  <c:v>111.17</c:v>
                </c:pt>
                <c:pt idx="3">
                  <c:v>110.91</c:v>
                </c:pt>
                <c:pt idx="4">
                  <c:v>111.49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47</c:v>
                </c:pt>
                <c:pt idx="1">
                  <c:v>47.28</c:v>
                </c:pt>
                <c:pt idx="2">
                  <c:v>48.79</c:v>
                </c:pt>
                <c:pt idx="3">
                  <c:v>49.24</c:v>
                </c:pt>
                <c:pt idx="4">
                  <c:v>50.37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46.94</c:v>
                </c:pt>
                <c:pt idx="1">
                  <c:v>47.62</c:v>
                </c:pt>
                <c:pt idx="2">
                  <c:v>48.55</c:v>
                </c:pt>
                <c:pt idx="3">
                  <c:v>49.2</c:v>
                </c:pt>
                <c:pt idx="4">
                  <c:v>50.01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9.3000000000000007</c:v>
                </c:pt>
                <c:pt idx="1">
                  <c:v>10.86</c:v>
                </c:pt>
                <c:pt idx="2">
                  <c:v>11.12</c:v>
                </c:pt>
                <c:pt idx="3">
                  <c:v>11.41</c:v>
                </c:pt>
                <c:pt idx="4">
                  <c:v>12.18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14.48</c:v>
                </c:pt>
                <c:pt idx="1">
                  <c:v>16.27</c:v>
                </c:pt>
                <c:pt idx="2">
                  <c:v>17.11</c:v>
                </c:pt>
                <c:pt idx="3">
                  <c:v>18.329999999999998</c:v>
                </c:pt>
                <c:pt idx="4">
                  <c:v>20.27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c:v>
                </c:pt>
                <c:pt idx="1">
                  <c:v>1.03</c:v>
                </c:pt>
                <c:pt idx="2">
                  <c:v>0.78</c:v>
                </c:pt>
                <c:pt idx="3">
                  <c:v>0.92</c:v>
                </c:pt>
                <c:pt idx="4">
                  <c:v>0.87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129.29</c:v>
                </c:pt>
                <c:pt idx="1">
                  <c:v>108.12</c:v>
                </c:pt>
                <c:pt idx="2">
                  <c:v>128.63</c:v>
                </c:pt>
                <c:pt idx="3">
                  <c:v>127.11</c:v>
                </c:pt>
                <c:pt idx="4">
                  <c:v>148.61000000000001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355.5</c:v>
                </c:pt>
                <c:pt idx="1">
                  <c:v>349.83</c:v>
                </c:pt>
                <c:pt idx="2">
                  <c:v>360.86</c:v>
                </c:pt>
                <c:pt idx="3">
                  <c:v>350.79</c:v>
                </c:pt>
                <c:pt idx="4">
                  <c:v>354.57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595.64</c:v>
                </c:pt>
                <c:pt idx="1">
                  <c:v>569.16999999999996</c:v>
                </c:pt>
                <c:pt idx="2">
                  <c:v>546.29999999999995</c:v>
                </c:pt>
                <c:pt idx="3">
                  <c:v>539.20000000000005</c:v>
                </c:pt>
                <c:pt idx="4">
                  <c:v>528.72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312.58</c:v>
                </c:pt>
                <c:pt idx="1">
                  <c:v>314.87</c:v>
                </c:pt>
                <c:pt idx="2">
                  <c:v>309.27999999999997</c:v>
                </c:pt>
                <c:pt idx="3">
                  <c:v>322.92</c:v>
                </c:pt>
                <c:pt idx="4">
                  <c:v>303.45999999999998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114.73</c:v>
                </c:pt>
                <c:pt idx="1">
                  <c:v>107.58</c:v>
                </c:pt>
                <c:pt idx="2">
                  <c:v>110.83</c:v>
                </c:pt>
                <c:pt idx="3">
                  <c:v>116.41</c:v>
                </c:pt>
                <c:pt idx="4">
                  <c:v>116.8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104.57</c:v>
                </c:pt>
                <c:pt idx="1">
                  <c:v>103.54</c:v>
                </c:pt>
                <c:pt idx="2">
                  <c:v>103.32</c:v>
                </c:pt>
                <c:pt idx="3">
                  <c:v>100.85</c:v>
                </c:pt>
                <c:pt idx="4">
                  <c:v>103.79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177.53</c:v>
                </c:pt>
                <c:pt idx="1">
                  <c:v>189.59</c:v>
                </c:pt>
                <c:pt idx="2">
                  <c:v>183.78</c:v>
                </c:pt>
                <c:pt idx="3">
                  <c:v>174.2</c:v>
                </c:pt>
                <c:pt idx="4">
                  <c:v>173.73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165.47</c:v>
                </c:pt>
                <c:pt idx="1">
                  <c:v>167.46</c:v>
                </c:pt>
                <c:pt idx="2">
                  <c:v>168.56</c:v>
                </c:pt>
                <c:pt idx="3">
                  <c:v>167.1</c:v>
                </c:pt>
                <c:pt idx="4">
                  <c:v>167.86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67.97</c:v>
                </c:pt>
                <c:pt idx="1">
                  <c:v>68.34</c:v>
                </c:pt>
                <c:pt idx="2">
                  <c:v>67.260000000000005</c:v>
                </c:pt>
                <c:pt idx="3">
                  <c:v>70.94</c:v>
                </c:pt>
                <c:pt idx="4">
                  <c:v>67.010000000000005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59.74</c:v>
                </c:pt>
                <c:pt idx="1">
                  <c:v>59.46</c:v>
                </c:pt>
                <c:pt idx="2">
                  <c:v>59.51</c:v>
                </c:pt>
                <c:pt idx="3">
                  <c:v>59.91</c:v>
                </c:pt>
                <c:pt idx="4">
                  <c:v>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88.66</c:v>
                </c:pt>
                <c:pt idx="1">
                  <c:v>88.51</c:v>
                </c:pt>
                <c:pt idx="2">
                  <c:v>87.31</c:v>
                </c:pt>
                <c:pt idx="3">
                  <c:v>88.96</c:v>
                </c:pt>
                <c:pt idx="4">
                  <c:v>89.33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87.28</c:v>
                </c:pt>
                <c:pt idx="1">
                  <c:v>87.41</c:v>
                </c:pt>
                <c:pt idx="2">
                  <c:v>87.08</c:v>
                </c:pt>
                <c:pt idx="3">
                  <c:v>87.26</c:v>
                </c:pt>
                <c:pt idx="4">
                  <c:v>87.57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4" zoomScaleNormal="84"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長崎県　大村市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16</v>
      </c>
      <c r="AM7" s="25"/>
      <c r="AN7" s="25"/>
      <c r="AO7" s="25"/>
      <c r="AP7" s="25"/>
      <c r="AQ7" s="25"/>
      <c r="AR7" s="25"/>
      <c r="AS7" s="25"/>
      <c r="AT7" s="5" t="s">
        <v>11</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A4</v>
      </c>
      <c r="X8" s="26"/>
      <c r="Y8" s="26"/>
      <c r="Z8" s="26"/>
      <c r="AA8" s="26"/>
      <c r="AB8" s="26"/>
      <c r="AC8" s="26"/>
      <c r="AD8" s="26" t="str">
        <f>データ!$M$6</f>
        <v>自治体職員</v>
      </c>
      <c r="AE8" s="26"/>
      <c r="AF8" s="26"/>
      <c r="AG8" s="26"/>
      <c r="AH8" s="26"/>
      <c r="AI8" s="26"/>
      <c r="AJ8" s="26"/>
      <c r="AK8" s="2"/>
      <c r="AL8" s="29">
        <f>データ!$R$6</f>
        <v>97824</v>
      </c>
      <c r="AM8" s="29"/>
      <c r="AN8" s="29"/>
      <c r="AO8" s="29"/>
      <c r="AP8" s="29"/>
      <c r="AQ8" s="29"/>
      <c r="AR8" s="29"/>
      <c r="AS8" s="29"/>
      <c r="AT8" s="7">
        <f>データ!$S$6</f>
        <v>126.73</v>
      </c>
      <c r="AU8" s="15"/>
      <c r="AV8" s="15"/>
      <c r="AW8" s="15"/>
      <c r="AX8" s="15"/>
      <c r="AY8" s="15"/>
      <c r="AZ8" s="15"/>
      <c r="BA8" s="15"/>
      <c r="BB8" s="27">
        <f>データ!$T$6</f>
        <v>771.91</v>
      </c>
      <c r="BC8" s="27"/>
      <c r="BD8" s="27"/>
      <c r="BE8" s="27"/>
      <c r="BF8" s="27"/>
      <c r="BG8" s="27"/>
      <c r="BH8" s="27"/>
      <c r="BI8" s="27"/>
      <c r="BJ8" s="3"/>
      <c r="BK8" s="3"/>
      <c r="BL8" s="36" t="s">
        <v>12</v>
      </c>
      <c r="BM8" s="46"/>
      <c r="BN8" s="53" t="s">
        <v>20</v>
      </c>
      <c r="BO8" s="53"/>
      <c r="BP8" s="53"/>
      <c r="BQ8" s="53"/>
      <c r="BR8" s="53"/>
      <c r="BS8" s="53"/>
      <c r="BT8" s="53"/>
      <c r="BU8" s="53"/>
      <c r="BV8" s="53"/>
      <c r="BW8" s="53"/>
      <c r="BX8" s="53"/>
      <c r="BY8" s="57"/>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15</v>
      </c>
      <c r="BC9" s="25"/>
      <c r="BD9" s="25"/>
      <c r="BE9" s="25"/>
      <c r="BF9" s="25"/>
      <c r="BG9" s="25"/>
      <c r="BH9" s="25"/>
      <c r="BI9" s="25"/>
      <c r="BJ9" s="3"/>
      <c r="BK9" s="3"/>
      <c r="BL9" s="37" t="s">
        <v>31</v>
      </c>
      <c r="BM9" s="47"/>
      <c r="BN9" s="54" t="s">
        <v>33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46.77</v>
      </c>
      <c r="J10" s="15"/>
      <c r="K10" s="15"/>
      <c r="L10" s="15"/>
      <c r="M10" s="15"/>
      <c r="N10" s="15"/>
      <c r="O10" s="24"/>
      <c r="P10" s="27">
        <f>データ!$P$6</f>
        <v>96.61</v>
      </c>
      <c r="Q10" s="27"/>
      <c r="R10" s="27"/>
      <c r="S10" s="27"/>
      <c r="T10" s="27"/>
      <c r="U10" s="27"/>
      <c r="V10" s="27"/>
      <c r="W10" s="29">
        <f>データ!$Q$6</f>
        <v>3905</v>
      </c>
      <c r="X10" s="29"/>
      <c r="Y10" s="29"/>
      <c r="Z10" s="29"/>
      <c r="AA10" s="29"/>
      <c r="AB10" s="29"/>
      <c r="AC10" s="29"/>
      <c r="AD10" s="2"/>
      <c r="AE10" s="2"/>
      <c r="AF10" s="2"/>
      <c r="AG10" s="2"/>
      <c r="AH10" s="2"/>
      <c r="AI10" s="2"/>
      <c r="AJ10" s="2"/>
      <c r="AK10" s="2"/>
      <c r="AL10" s="29">
        <f>データ!$U$6</f>
        <v>94395</v>
      </c>
      <c r="AM10" s="29"/>
      <c r="AN10" s="29"/>
      <c r="AO10" s="29"/>
      <c r="AP10" s="29"/>
      <c r="AQ10" s="29"/>
      <c r="AR10" s="29"/>
      <c r="AS10" s="29"/>
      <c r="AT10" s="7">
        <f>データ!$V$6</f>
        <v>65.3</v>
      </c>
      <c r="AU10" s="15"/>
      <c r="AV10" s="15"/>
      <c r="AW10" s="15"/>
      <c r="AX10" s="15"/>
      <c r="AY10" s="15"/>
      <c r="AZ10" s="15"/>
      <c r="BA10" s="15"/>
      <c r="BB10" s="27">
        <f>データ!$W$6</f>
        <v>1445.56</v>
      </c>
      <c r="BC10" s="27"/>
      <c r="BD10" s="27"/>
      <c r="BE10" s="27"/>
      <c r="BF10" s="27"/>
      <c r="BG10" s="27"/>
      <c r="BH10" s="27"/>
      <c r="BI10" s="27"/>
      <c r="BJ10" s="2"/>
      <c r="BK10" s="2"/>
      <c r="BL10" s="38" t="s">
        <v>35</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44</v>
      </c>
      <c r="F84" s="12" t="s">
        <v>46</v>
      </c>
      <c r="G84" s="12" t="s">
        <v>47</v>
      </c>
      <c r="H84" s="12" t="s">
        <v>40</v>
      </c>
      <c r="I84" s="12" t="s">
        <v>8</v>
      </c>
      <c r="J84" s="12" t="s">
        <v>28</v>
      </c>
      <c r="K84" s="12" t="s">
        <v>48</v>
      </c>
      <c r="L84" s="12" t="s">
        <v>50</v>
      </c>
      <c r="M84" s="12" t="s">
        <v>32</v>
      </c>
      <c r="N84" s="12" t="s">
        <v>52</v>
      </c>
      <c r="O84" s="12" t="s">
        <v>54</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kUgMZ3Q1ZpNCDl7Zw9JNmXgh3ZDZJ0SxTjlBNTRZZQwVB3kJ4ZQAoA2ZJoBRyUXgYfVYpggY13v/0WZxknwAFQ==" saltValue="S4Tdf4Gs/A9ie0LYuHdXB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45</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49</v>
      </c>
      <c r="C3" s="67" t="s">
        <v>57</v>
      </c>
      <c r="D3" s="67" t="s">
        <v>59</v>
      </c>
      <c r="E3" s="67" t="s">
        <v>3</v>
      </c>
      <c r="F3" s="67" t="s">
        <v>2</v>
      </c>
      <c r="G3" s="67" t="s">
        <v>24</v>
      </c>
      <c r="H3" s="75" t="s">
        <v>29</v>
      </c>
      <c r="I3" s="78"/>
      <c r="J3" s="78"/>
      <c r="K3" s="78"/>
      <c r="L3" s="78"/>
      <c r="M3" s="78"/>
      <c r="N3" s="78"/>
      <c r="O3" s="78"/>
      <c r="P3" s="78"/>
      <c r="Q3" s="78"/>
      <c r="R3" s="78"/>
      <c r="S3" s="78"/>
      <c r="T3" s="78"/>
      <c r="U3" s="78"/>
      <c r="V3" s="78"/>
      <c r="W3" s="82"/>
      <c r="X3" s="84" t="s">
        <v>53</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60</v>
      </c>
      <c r="B4" s="68"/>
      <c r="C4" s="68"/>
      <c r="D4" s="68"/>
      <c r="E4" s="68"/>
      <c r="F4" s="68"/>
      <c r="G4" s="68"/>
      <c r="H4" s="76"/>
      <c r="I4" s="79"/>
      <c r="J4" s="79"/>
      <c r="K4" s="79"/>
      <c r="L4" s="79"/>
      <c r="M4" s="79"/>
      <c r="N4" s="79"/>
      <c r="O4" s="79"/>
      <c r="P4" s="79"/>
      <c r="Q4" s="79"/>
      <c r="R4" s="79"/>
      <c r="S4" s="79"/>
      <c r="T4" s="79"/>
      <c r="U4" s="79"/>
      <c r="V4" s="79"/>
      <c r="W4" s="83"/>
      <c r="X4" s="85" t="s">
        <v>51</v>
      </c>
      <c r="Y4" s="85"/>
      <c r="Z4" s="85"/>
      <c r="AA4" s="85"/>
      <c r="AB4" s="85"/>
      <c r="AC4" s="85"/>
      <c r="AD4" s="85"/>
      <c r="AE4" s="85"/>
      <c r="AF4" s="85"/>
      <c r="AG4" s="85"/>
      <c r="AH4" s="85"/>
      <c r="AI4" s="85" t="s">
        <v>43</v>
      </c>
      <c r="AJ4" s="85"/>
      <c r="AK4" s="85"/>
      <c r="AL4" s="85"/>
      <c r="AM4" s="85"/>
      <c r="AN4" s="85"/>
      <c r="AO4" s="85"/>
      <c r="AP4" s="85"/>
      <c r="AQ4" s="85"/>
      <c r="AR4" s="85"/>
      <c r="AS4" s="85"/>
      <c r="AT4" s="85" t="s">
        <v>37</v>
      </c>
      <c r="AU4" s="85"/>
      <c r="AV4" s="85"/>
      <c r="AW4" s="85"/>
      <c r="AX4" s="85"/>
      <c r="AY4" s="85"/>
      <c r="AZ4" s="85"/>
      <c r="BA4" s="85"/>
      <c r="BB4" s="85"/>
      <c r="BC4" s="85"/>
      <c r="BD4" s="85"/>
      <c r="BE4" s="85" t="s">
        <v>62</v>
      </c>
      <c r="BF4" s="85"/>
      <c r="BG4" s="85"/>
      <c r="BH4" s="85"/>
      <c r="BI4" s="85"/>
      <c r="BJ4" s="85"/>
      <c r="BK4" s="85"/>
      <c r="BL4" s="85"/>
      <c r="BM4" s="85"/>
      <c r="BN4" s="85"/>
      <c r="BO4" s="85"/>
      <c r="BP4" s="85" t="s">
        <v>34</v>
      </c>
      <c r="BQ4" s="85"/>
      <c r="BR4" s="85"/>
      <c r="BS4" s="85"/>
      <c r="BT4" s="85"/>
      <c r="BU4" s="85"/>
      <c r="BV4" s="85"/>
      <c r="BW4" s="85"/>
      <c r="BX4" s="85"/>
      <c r="BY4" s="85"/>
      <c r="BZ4" s="85"/>
      <c r="CA4" s="85" t="s">
        <v>63</v>
      </c>
      <c r="CB4" s="85"/>
      <c r="CC4" s="85"/>
      <c r="CD4" s="85"/>
      <c r="CE4" s="85"/>
      <c r="CF4" s="85"/>
      <c r="CG4" s="85"/>
      <c r="CH4" s="85"/>
      <c r="CI4" s="85"/>
      <c r="CJ4" s="85"/>
      <c r="CK4" s="85"/>
      <c r="CL4" s="85" t="s">
        <v>65</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61</v>
      </c>
      <c r="DT4" s="85"/>
      <c r="DU4" s="85"/>
      <c r="DV4" s="85"/>
      <c r="DW4" s="85"/>
      <c r="DX4" s="85"/>
      <c r="DY4" s="85"/>
      <c r="DZ4" s="85"/>
      <c r="EA4" s="85"/>
      <c r="EB4" s="85"/>
      <c r="EC4" s="85"/>
      <c r="ED4" s="85" t="s">
        <v>68</v>
      </c>
      <c r="EE4" s="85"/>
      <c r="EF4" s="85"/>
      <c r="EG4" s="85"/>
      <c r="EH4" s="85"/>
      <c r="EI4" s="85"/>
      <c r="EJ4" s="85"/>
      <c r="EK4" s="85"/>
      <c r="EL4" s="85"/>
      <c r="EM4" s="85"/>
      <c r="EN4" s="85"/>
    </row>
    <row r="5" spans="1:144">
      <c r="A5" s="65" t="s">
        <v>27</v>
      </c>
      <c r="B5" s="69"/>
      <c r="C5" s="69"/>
      <c r="D5" s="69"/>
      <c r="E5" s="69"/>
      <c r="F5" s="69"/>
      <c r="G5" s="69"/>
      <c r="H5" s="77" t="s">
        <v>56</v>
      </c>
      <c r="I5" s="77" t="s">
        <v>69</v>
      </c>
      <c r="J5" s="77" t="s">
        <v>70</v>
      </c>
      <c r="K5" s="77" t="s">
        <v>71</v>
      </c>
      <c r="L5" s="77" t="s">
        <v>72</v>
      </c>
      <c r="M5" s="77" t="s">
        <v>5</v>
      </c>
      <c r="N5" s="77" t="s">
        <v>73</v>
      </c>
      <c r="O5" s="77" t="s">
        <v>74</v>
      </c>
      <c r="P5" s="77" t="s">
        <v>75</v>
      </c>
      <c r="Q5" s="77" t="s">
        <v>76</v>
      </c>
      <c r="R5" s="77" t="s">
        <v>77</v>
      </c>
      <c r="S5" s="77" t="s">
        <v>78</v>
      </c>
      <c r="T5" s="77" t="s">
        <v>64</v>
      </c>
      <c r="U5" s="77" t="s">
        <v>79</v>
      </c>
      <c r="V5" s="77" t="s">
        <v>80</v>
      </c>
      <c r="W5" s="77" t="s">
        <v>81</v>
      </c>
      <c r="X5" s="77" t="s">
        <v>82</v>
      </c>
      <c r="Y5" s="77" t="s">
        <v>83</v>
      </c>
      <c r="Z5" s="77" t="s">
        <v>84</v>
      </c>
      <c r="AA5" s="77" t="s">
        <v>0</v>
      </c>
      <c r="AB5" s="77" t="s">
        <v>85</v>
      </c>
      <c r="AC5" s="77" t="s">
        <v>87</v>
      </c>
      <c r="AD5" s="77" t="s">
        <v>88</v>
      </c>
      <c r="AE5" s="77" t="s">
        <v>89</v>
      </c>
      <c r="AF5" s="77" t="s">
        <v>90</v>
      </c>
      <c r="AG5" s="77" t="s">
        <v>91</v>
      </c>
      <c r="AH5" s="77" t="s">
        <v>42</v>
      </c>
      <c r="AI5" s="77" t="s">
        <v>82</v>
      </c>
      <c r="AJ5" s="77" t="s">
        <v>83</v>
      </c>
      <c r="AK5" s="77" t="s">
        <v>84</v>
      </c>
      <c r="AL5" s="77" t="s">
        <v>0</v>
      </c>
      <c r="AM5" s="77" t="s">
        <v>85</v>
      </c>
      <c r="AN5" s="77" t="s">
        <v>87</v>
      </c>
      <c r="AO5" s="77" t="s">
        <v>88</v>
      </c>
      <c r="AP5" s="77" t="s">
        <v>89</v>
      </c>
      <c r="AQ5" s="77" t="s">
        <v>90</v>
      </c>
      <c r="AR5" s="77" t="s">
        <v>91</v>
      </c>
      <c r="AS5" s="77" t="s">
        <v>86</v>
      </c>
      <c r="AT5" s="77" t="s">
        <v>82</v>
      </c>
      <c r="AU5" s="77" t="s">
        <v>83</v>
      </c>
      <c r="AV5" s="77" t="s">
        <v>84</v>
      </c>
      <c r="AW5" s="77" t="s">
        <v>0</v>
      </c>
      <c r="AX5" s="77" t="s">
        <v>85</v>
      </c>
      <c r="AY5" s="77" t="s">
        <v>87</v>
      </c>
      <c r="AZ5" s="77" t="s">
        <v>88</v>
      </c>
      <c r="BA5" s="77" t="s">
        <v>89</v>
      </c>
      <c r="BB5" s="77" t="s">
        <v>90</v>
      </c>
      <c r="BC5" s="77" t="s">
        <v>91</v>
      </c>
      <c r="BD5" s="77" t="s">
        <v>86</v>
      </c>
      <c r="BE5" s="77" t="s">
        <v>82</v>
      </c>
      <c r="BF5" s="77" t="s">
        <v>83</v>
      </c>
      <c r="BG5" s="77" t="s">
        <v>84</v>
      </c>
      <c r="BH5" s="77" t="s">
        <v>0</v>
      </c>
      <c r="BI5" s="77" t="s">
        <v>85</v>
      </c>
      <c r="BJ5" s="77" t="s">
        <v>87</v>
      </c>
      <c r="BK5" s="77" t="s">
        <v>88</v>
      </c>
      <c r="BL5" s="77" t="s">
        <v>89</v>
      </c>
      <c r="BM5" s="77" t="s">
        <v>90</v>
      </c>
      <c r="BN5" s="77" t="s">
        <v>91</v>
      </c>
      <c r="BO5" s="77" t="s">
        <v>86</v>
      </c>
      <c r="BP5" s="77" t="s">
        <v>82</v>
      </c>
      <c r="BQ5" s="77" t="s">
        <v>83</v>
      </c>
      <c r="BR5" s="77" t="s">
        <v>84</v>
      </c>
      <c r="BS5" s="77" t="s">
        <v>0</v>
      </c>
      <c r="BT5" s="77" t="s">
        <v>85</v>
      </c>
      <c r="BU5" s="77" t="s">
        <v>87</v>
      </c>
      <c r="BV5" s="77" t="s">
        <v>88</v>
      </c>
      <c r="BW5" s="77" t="s">
        <v>89</v>
      </c>
      <c r="BX5" s="77" t="s">
        <v>90</v>
      </c>
      <c r="BY5" s="77" t="s">
        <v>91</v>
      </c>
      <c r="BZ5" s="77" t="s">
        <v>86</v>
      </c>
      <c r="CA5" s="77" t="s">
        <v>82</v>
      </c>
      <c r="CB5" s="77" t="s">
        <v>83</v>
      </c>
      <c r="CC5" s="77" t="s">
        <v>84</v>
      </c>
      <c r="CD5" s="77" t="s">
        <v>0</v>
      </c>
      <c r="CE5" s="77" t="s">
        <v>85</v>
      </c>
      <c r="CF5" s="77" t="s">
        <v>87</v>
      </c>
      <c r="CG5" s="77" t="s">
        <v>88</v>
      </c>
      <c r="CH5" s="77" t="s">
        <v>89</v>
      </c>
      <c r="CI5" s="77" t="s">
        <v>90</v>
      </c>
      <c r="CJ5" s="77" t="s">
        <v>91</v>
      </c>
      <c r="CK5" s="77" t="s">
        <v>86</v>
      </c>
      <c r="CL5" s="77" t="s">
        <v>82</v>
      </c>
      <c r="CM5" s="77" t="s">
        <v>83</v>
      </c>
      <c r="CN5" s="77" t="s">
        <v>84</v>
      </c>
      <c r="CO5" s="77" t="s">
        <v>0</v>
      </c>
      <c r="CP5" s="77" t="s">
        <v>85</v>
      </c>
      <c r="CQ5" s="77" t="s">
        <v>87</v>
      </c>
      <c r="CR5" s="77" t="s">
        <v>88</v>
      </c>
      <c r="CS5" s="77" t="s">
        <v>89</v>
      </c>
      <c r="CT5" s="77" t="s">
        <v>90</v>
      </c>
      <c r="CU5" s="77" t="s">
        <v>91</v>
      </c>
      <c r="CV5" s="77" t="s">
        <v>86</v>
      </c>
      <c r="CW5" s="77" t="s">
        <v>82</v>
      </c>
      <c r="CX5" s="77" t="s">
        <v>83</v>
      </c>
      <c r="CY5" s="77" t="s">
        <v>84</v>
      </c>
      <c r="CZ5" s="77" t="s">
        <v>0</v>
      </c>
      <c r="DA5" s="77" t="s">
        <v>85</v>
      </c>
      <c r="DB5" s="77" t="s">
        <v>87</v>
      </c>
      <c r="DC5" s="77" t="s">
        <v>88</v>
      </c>
      <c r="DD5" s="77" t="s">
        <v>89</v>
      </c>
      <c r="DE5" s="77" t="s">
        <v>90</v>
      </c>
      <c r="DF5" s="77" t="s">
        <v>91</v>
      </c>
      <c r="DG5" s="77" t="s">
        <v>86</v>
      </c>
      <c r="DH5" s="77" t="s">
        <v>82</v>
      </c>
      <c r="DI5" s="77" t="s">
        <v>83</v>
      </c>
      <c r="DJ5" s="77" t="s">
        <v>84</v>
      </c>
      <c r="DK5" s="77" t="s">
        <v>0</v>
      </c>
      <c r="DL5" s="77" t="s">
        <v>85</v>
      </c>
      <c r="DM5" s="77" t="s">
        <v>87</v>
      </c>
      <c r="DN5" s="77" t="s">
        <v>88</v>
      </c>
      <c r="DO5" s="77" t="s">
        <v>89</v>
      </c>
      <c r="DP5" s="77" t="s">
        <v>90</v>
      </c>
      <c r="DQ5" s="77" t="s">
        <v>91</v>
      </c>
      <c r="DR5" s="77" t="s">
        <v>86</v>
      </c>
      <c r="DS5" s="77" t="s">
        <v>82</v>
      </c>
      <c r="DT5" s="77" t="s">
        <v>83</v>
      </c>
      <c r="DU5" s="77" t="s">
        <v>84</v>
      </c>
      <c r="DV5" s="77" t="s">
        <v>0</v>
      </c>
      <c r="DW5" s="77" t="s">
        <v>85</v>
      </c>
      <c r="DX5" s="77" t="s">
        <v>87</v>
      </c>
      <c r="DY5" s="77" t="s">
        <v>88</v>
      </c>
      <c r="DZ5" s="77" t="s">
        <v>89</v>
      </c>
      <c r="EA5" s="77" t="s">
        <v>90</v>
      </c>
      <c r="EB5" s="77" t="s">
        <v>91</v>
      </c>
      <c r="EC5" s="77" t="s">
        <v>86</v>
      </c>
      <c r="ED5" s="77" t="s">
        <v>82</v>
      </c>
      <c r="EE5" s="77" t="s">
        <v>83</v>
      </c>
      <c r="EF5" s="77" t="s">
        <v>84</v>
      </c>
      <c r="EG5" s="77" t="s">
        <v>0</v>
      </c>
      <c r="EH5" s="77" t="s">
        <v>85</v>
      </c>
      <c r="EI5" s="77" t="s">
        <v>87</v>
      </c>
      <c r="EJ5" s="77" t="s">
        <v>88</v>
      </c>
      <c r="EK5" s="77" t="s">
        <v>89</v>
      </c>
      <c r="EL5" s="77" t="s">
        <v>90</v>
      </c>
      <c r="EM5" s="77" t="s">
        <v>91</v>
      </c>
      <c r="EN5" s="77" t="s">
        <v>86</v>
      </c>
    </row>
    <row r="6" spans="1:144" s="64" customFormat="1">
      <c r="A6" s="65" t="s">
        <v>92</v>
      </c>
      <c r="B6" s="70">
        <f t="shared" ref="B6:W6" si="1">B7</f>
        <v>2021</v>
      </c>
      <c r="C6" s="70">
        <f t="shared" si="1"/>
        <v>422053</v>
      </c>
      <c r="D6" s="70">
        <f t="shared" si="1"/>
        <v>46</v>
      </c>
      <c r="E6" s="70">
        <f t="shared" si="1"/>
        <v>1</v>
      </c>
      <c r="F6" s="70">
        <f t="shared" si="1"/>
        <v>0</v>
      </c>
      <c r="G6" s="70">
        <f t="shared" si="1"/>
        <v>1</v>
      </c>
      <c r="H6" s="70" t="str">
        <f t="shared" si="1"/>
        <v>長崎県　大村市</v>
      </c>
      <c r="I6" s="70" t="str">
        <f t="shared" si="1"/>
        <v>法適用</v>
      </c>
      <c r="J6" s="70" t="str">
        <f t="shared" si="1"/>
        <v>水道事業</v>
      </c>
      <c r="K6" s="70" t="str">
        <f t="shared" si="1"/>
        <v>末端給水事業</v>
      </c>
      <c r="L6" s="70" t="str">
        <f t="shared" si="1"/>
        <v>A4</v>
      </c>
      <c r="M6" s="70" t="str">
        <f t="shared" si="1"/>
        <v>自治体職員</v>
      </c>
      <c r="N6" s="80" t="str">
        <f t="shared" si="1"/>
        <v>-</v>
      </c>
      <c r="O6" s="80">
        <f t="shared" si="1"/>
        <v>46.77</v>
      </c>
      <c r="P6" s="80">
        <f t="shared" si="1"/>
        <v>96.61</v>
      </c>
      <c r="Q6" s="80">
        <f t="shared" si="1"/>
        <v>3905</v>
      </c>
      <c r="R6" s="80">
        <f t="shared" si="1"/>
        <v>97824</v>
      </c>
      <c r="S6" s="80">
        <f t="shared" si="1"/>
        <v>126.73</v>
      </c>
      <c r="T6" s="80">
        <f t="shared" si="1"/>
        <v>771.91</v>
      </c>
      <c r="U6" s="80">
        <f t="shared" si="1"/>
        <v>94395</v>
      </c>
      <c r="V6" s="80">
        <f t="shared" si="1"/>
        <v>65.3</v>
      </c>
      <c r="W6" s="80">
        <f t="shared" si="1"/>
        <v>1445.56</v>
      </c>
      <c r="X6" s="86">
        <f t="shared" ref="X6:AG6" si="2">IF(X7="",NA(),X7)</f>
        <v>119.43</v>
      </c>
      <c r="Y6" s="86">
        <f t="shared" si="2"/>
        <v>112.91</v>
      </c>
      <c r="Z6" s="86">
        <f t="shared" si="2"/>
        <v>117</v>
      </c>
      <c r="AA6" s="86">
        <f t="shared" si="2"/>
        <v>121.37</v>
      </c>
      <c r="AB6" s="86">
        <f t="shared" si="2"/>
        <v>121.13</v>
      </c>
      <c r="AC6" s="86">
        <f t="shared" si="2"/>
        <v>112.15</v>
      </c>
      <c r="AD6" s="86">
        <f t="shared" si="2"/>
        <v>111.44</v>
      </c>
      <c r="AE6" s="86">
        <f t="shared" si="2"/>
        <v>111.17</v>
      </c>
      <c r="AF6" s="86">
        <f t="shared" si="2"/>
        <v>110.91</v>
      </c>
      <c r="AG6" s="86">
        <f t="shared" si="2"/>
        <v>111.49</v>
      </c>
      <c r="AH6" s="80" t="str">
        <f>IF(AH7="","",IF(AH7="-","【-】","【"&amp;SUBSTITUTE(TEXT(AH7,"#,##0.00"),"-","△")&amp;"】"))</f>
        <v>【111.39】</v>
      </c>
      <c r="AI6" s="80">
        <f t="shared" ref="AI6:AR6" si="3">IF(AI7="",NA(),AI7)</f>
        <v>0</v>
      </c>
      <c r="AJ6" s="80">
        <f t="shared" si="3"/>
        <v>0</v>
      </c>
      <c r="AK6" s="80">
        <f t="shared" si="3"/>
        <v>0</v>
      </c>
      <c r="AL6" s="80">
        <f t="shared" si="3"/>
        <v>0</v>
      </c>
      <c r="AM6" s="80">
        <f t="shared" si="3"/>
        <v>0</v>
      </c>
      <c r="AN6" s="86">
        <f t="shared" si="3"/>
        <v>1</v>
      </c>
      <c r="AO6" s="86">
        <f t="shared" si="3"/>
        <v>1.03</v>
      </c>
      <c r="AP6" s="86">
        <f t="shared" si="3"/>
        <v>0.78</v>
      </c>
      <c r="AQ6" s="86">
        <f t="shared" si="3"/>
        <v>0.92</v>
      </c>
      <c r="AR6" s="86">
        <f t="shared" si="3"/>
        <v>0.87</v>
      </c>
      <c r="AS6" s="80" t="str">
        <f>IF(AS7="","",IF(AS7="-","【-】","【"&amp;SUBSTITUTE(TEXT(AS7,"#,##0.00"),"-","△")&amp;"】"))</f>
        <v>【1.30】</v>
      </c>
      <c r="AT6" s="86">
        <f t="shared" ref="AT6:BC6" si="4">IF(AT7="",NA(),AT7)</f>
        <v>129.29</v>
      </c>
      <c r="AU6" s="86">
        <f t="shared" si="4"/>
        <v>108.12</v>
      </c>
      <c r="AV6" s="86">
        <f t="shared" si="4"/>
        <v>128.63</v>
      </c>
      <c r="AW6" s="86">
        <f t="shared" si="4"/>
        <v>127.11</v>
      </c>
      <c r="AX6" s="86">
        <f t="shared" si="4"/>
        <v>148.61000000000001</v>
      </c>
      <c r="AY6" s="86">
        <f t="shared" si="4"/>
        <v>355.5</v>
      </c>
      <c r="AZ6" s="86">
        <f t="shared" si="4"/>
        <v>349.83</v>
      </c>
      <c r="BA6" s="86">
        <f t="shared" si="4"/>
        <v>360.86</v>
      </c>
      <c r="BB6" s="86">
        <f t="shared" si="4"/>
        <v>350.79</v>
      </c>
      <c r="BC6" s="86">
        <f t="shared" si="4"/>
        <v>354.57</v>
      </c>
      <c r="BD6" s="80" t="str">
        <f>IF(BD7="","",IF(BD7="-","【-】","【"&amp;SUBSTITUTE(TEXT(BD7,"#,##0.00"),"-","△")&amp;"】"))</f>
        <v>【261.51】</v>
      </c>
      <c r="BE6" s="86">
        <f t="shared" ref="BE6:BN6" si="5">IF(BE7="",NA(),BE7)</f>
        <v>595.64</v>
      </c>
      <c r="BF6" s="86">
        <f t="shared" si="5"/>
        <v>569.16999999999996</v>
      </c>
      <c r="BG6" s="86">
        <f t="shared" si="5"/>
        <v>546.29999999999995</v>
      </c>
      <c r="BH6" s="86">
        <f t="shared" si="5"/>
        <v>539.20000000000005</v>
      </c>
      <c r="BI6" s="86">
        <f t="shared" si="5"/>
        <v>528.72</v>
      </c>
      <c r="BJ6" s="86">
        <f t="shared" si="5"/>
        <v>312.58</v>
      </c>
      <c r="BK6" s="86">
        <f t="shared" si="5"/>
        <v>314.87</v>
      </c>
      <c r="BL6" s="86">
        <f t="shared" si="5"/>
        <v>309.27999999999997</v>
      </c>
      <c r="BM6" s="86">
        <f t="shared" si="5"/>
        <v>322.92</v>
      </c>
      <c r="BN6" s="86">
        <f t="shared" si="5"/>
        <v>303.45999999999998</v>
      </c>
      <c r="BO6" s="80" t="str">
        <f>IF(BO7="","",IF(BO7="-","【-】","【"&amp;SUBSTITUTE(TEXT(BO7,"#,##0.00"),"-","△")&amp;"】"))</f>
        <v>【265.16】</v>
      </c>
      <c r="BP6" s="86">
        <f t="shared" ref="BP6:BY6" si="6">IF(BP7="",NA(),BP7)</f>
        <v>114.73</v>
      </c>
      <c r="BQ6" s="86">
        <f t="shared" si="6"/>
        <v>107.58</v>
      </c>
      <c r="BR6" s="86">
        <f t="shared" si="6"/>
        <v>110.83</v>
      </c>
      <c r="BS6" s="86">
        <f t="shared" si="6"/>
        <v>116.41</v>
      </c>
      <c r="BT6" s="86">
        <f t="shared" si="6"/>
        <v>116.8</v>
      </c>
      <c r="BU6" s="86">
        <f t="shared" si="6"/>
        <v>104.57</v>
      </c>
      <c r="BV6" s="86">
        <f t="shared" si="6"/>
        <v>103.54</v>
      </c>
      <c r="BW6" s="86">
        <f t="shared" si="6"/>
        <v>103.32</v>
      </c>
      <c r="BX6" s="86">
        <f t="shared" si="6"/>
        <v>100.85</v>
      </c>
      <c r="BY6" s="86">
        <f t="shared" si="6"/>
        <v>103.79</v>
      </c>
      <c r="BZ6" s="80" t="str">
        <f>IF(BZ7="","",IF(BZ7="-","【-】","【"&amp;SUBSTITUTE(TEXT(BZ7,"#,##0.00"),"-","△")&amp;"】"))</f>
        <v>【102.35】</v>
      </c>
      <c r="CA6" s="86">
        <f t="shared" ref="CA6:CJ6" si="7">IF(CA7="",NA(),CA7)</f>
        <v>177.53</v>
      </c>
      <c r="CB6" s="86">
        <f t="shared" si="7"/>
        <v>189.59</v>
      </c>
      <c r="CC6" s="86">
        <f t="shared" si="7"/>
        <v>183.78</v>
      </c>
      <c r="CD6" s="86">
        <f t="shared" si="7"/>
        <v>174.2</v>
      </c>
      <c r="CE6" s="86">
        <f t="shared" si="7"/>
        <v>173.73</v>
      </c>
      <c r="CF6" s="86">
        <f t="shared" si="7"/>
        <v>165.47</v>
      </c>
      <c r="CG6" s="86">
        <f t="shared" si="7"/>
        <v>167.46</v>
      </c>
      <c r="CH6" s="86">
        <f t="shared" si="7"/>
        <v>168.56</v>
      </c>
      <c r="CI6" s="86">
        <f t="shared" si="7"/>
        <v>167.1</v>
      </c>
      <c r="CJ6" s="86">
        <f t="shared" si="7"/>
        <v>167.86</v>
      </c>
      <c r="CK6" s="80" t="str">
        <f>IF(CK7="","",IF(CK7="-","【-】","【"&amp;SUBSTITUTE(TEXT(CK7,"#,##0.00"),"-","△")&amp;"】"))</f>
        <v>【167.74】</v>
      </c>
      <c r="CL6" s="86">
        <f t="shared" ref="CL6:CU6" si="8">IF(CL7="",NA(),CL7)</f>
        <v>67.97</v>
      </c>
      <c r="CM6" s="86">
        <f t="shared" si="8"/>
        <v>68.34</v>
      </c>
      <c r="CN6" s="86">
        <f t="shared" si="8"/>
        <v>67.260000000000005</v>
      </c>
      <c r="CO6" s="86">
        <f t="shared" si="8"/>
        <v>70.94</v>
      </c>
      <c r="CP6" s="86">
        <f t="shared" si="8"/>
        <v>67.010000000000005</v>
      </c>
      <c r="CQ6" s="86">
        <f t="shared" si="8"/>
        <v>59.74</v>
      </c>
      <c r="CR6" s="86">
        <f t="shared" si="8"/>
        <v>59.46</v>
      </c>
      <c r="CS6" s="86">
        <f t="shared" si="8"/>
        <v>59.51</v>
      </c>
      <c r="CT6" s="86">
        <f t="shared" si="8"/>
        <v>59.91</v>
      </c>
      <c r="CU6" s="86">
        <f t="shared" si="8"/>
        <v>59.4</v>
      </c>
      <c r="CV6" s="80" t="str">
        <f>IF(CV7="","",IF(CV7="-","【-】","【"&amp;SUBSTITUTE(TEXT(CV7,"#,##0.00"),"-","△")&amp;"】"))</f>
        <v>【60.29】</v>
      </c>
      <c r="CW6" s="86">
        <f t="shared" ref="CW6:DF6" si="9">IF(CW7="",NA(),CW7)</f>
        <v>88.66</v>
      </c>
      <c r="CX6" s="86">
        <f t="shared" si="9"/>
        <v>88.51</v>
      </c>
      <c r="CY6" s="86">
        <f t="shared" si="9"/>
        <v>87.31</v>
      </c>
      <c r="CZ6" s="86">
        <f t="shared" si="9"/>
        <v>88.96</v>
      </c>
      <c r="DA6" s="86">
        <f t="shared" si="9"/>
        <v>89.33</v>
      </c>
      <c r="DB6" s="86">
        <f t="shared" si="9"/>
        <v>87.28</v>
      </c>
      <c r="DC6" s="86">
        <f t="shared" si="9"/>
        <v>87.41</v>
      </c>
      <c r="DD6" s="86">
        <f t="shared" si="9"/>
        <v>87.08</v>
      </c>
      <c r="DE6" s="86">
        <f t="shared" si="9"/>
        <v>87.26</v>
      </c>
      <c r="DF6" s="86">
        <f t="shared" si="9"/>
        <v>87.57</v>
      </c>
      <c r="DG6" s="80" t="str">
        <f>IF(DG7="","",IF(DG7="-","【-】","【"&amp;SUBSTITUTE(TEXT(DG7,"#,##0.00"),"-","△")&amp;"】"))</f>
        <v>【90.12】</v>
      </c>
      <c r="DH6" s="86">
        <f t="shared" ref="DH6:DQ6" si="10">IF(DH7="",NA(),DH7)</f>
        <v>47</v>
      </c>
      <c r="DI6" s="86">
        <f t="shared" si="10"/>
        <v>47.28</v>
      </c>
      <c r="DJ6" s="86">
        <f t="shared" si="10"/>
        <v>48.79</v>
      </c>
      <c r="DK6" s="86">
        <f t="shared" si="10"/>
        <v>49.24</v>
      </c>
      <c r="DL6" s="86">
        <f t="shared" si="10"/>
        <v>50.37</v>
      </c>
      <c r="DM6" s="86">
        <f t="shared" si="10"/>
        <v>46.94</v>
      </c>
      <c r="DN6" s="86">
        <f t="shared" si="10"/>
        <v>47.62</v>
      </c>
      <c r="DO6" s="86">
        <f t="shared" si="10"/>
        <v>48.55</v>
      </c>
      <c r="DP6" s="86">
        <f t="shared" si="10"/>
        <v>49.2</v>
      </c>
      <c r="DQ6" s="86">
        <f t="shared" si="10"/>
        <v>50.01</v>
      </c>
      <c r="DR6" s="80" t="str">
        <f>IF(DR7="","",IF(DR7="-","【-】","【"&amp;SUBSTITUTE(TEXT(DR7,"#,##0.00"),"-","△")&amp;"】"))</f>
        <v>【50.88】</v>
      </c>
      <c r="DS6" s="86">
        <f t="shared" ref="DS6:EB6" si="11">IF(DS7="",NA(),DS7)</f>
        <v>9.3000000000000007</v>
      </c>
      <c r="DT6" s="86">
        <f t="shared" si="11"/>
        <v>10.86</v>
      </c>
      <c r="DU6" s="86">
        <f t="shared" si="11"/>
        <v>11.12</v>
      </c>
      <c r="DV6" s="86">
        <f t="shared" si="11"/>
        <v>11.41</v>
      </c>
      <c r="DW6" s="86">
        <f t="shared" si="11"/>
        <v>12.18</v>
      </c>
      <c r="DX6" s="86">
        <f t="shared" si="11"/>
        <v>14.48</v>
      </c>
      <c r="DY6" s="86">
        <f t="shared" si="11"/>
        <v>16.27</v>
      </c>
      <c r="DZ6" s="86">
        <f t="shared" si="11"/>
        <v>17.11</v>
      </c>
      <c r="EA6" s="86">
        <f t="shared" si="11"/>
        <v>18.329999999999998</v>
      </c>
      <c r="EB6" s="86">
        <f t="shared" si="11"/>
        <v>20.27</v>
      </c>
      <c r="EC6" s="80" t="str">
        <f>IF(EC7="","",IF(EC7="-","【-】","【"&amp;SUBSTITUTE(TEXT(EC7,"#,##0.00"),"-","△")&amp;"】"))</f>
        <v>【22.30】</v>
      </c>
      <c r="ED6" s="86">
        <f t="shared" ref="ED6:EM6" si="12">IF(ED7="",NA(),ED7)</f>
        <v>1.03</v>
      </c>
      <c r="EE6" s="86">
        <f t="shared" si="12"/>
        <v>0.78</v>
      </c>
      <c r="EF6" s="86">
        <f t="shared" si="12"/>
        <v>0.83</v>
      </c>
      <c r="EG6" s="86">
        <f t="shared" si="12"/>
        <v>0.8</v>
      </c>
      <c r="EH6" s="86">
        <f t="shared" si="12"/>
        <v>0.5</v>
      </c>
      <c r="EI6" s="86">
        <f t="shared" si="12"/>
        <v>0.75</v>
      </c>
      <c r="EJ6" s="86">
        <f t="shared" si="12"/>
        <v>0.63</v>
      </c>
      <c r="EK6" s="86">
        <f t="shared" si="12"/>
        <v>0.63</v>
      </c>
      <c r="EL6" s="86">
        <f t="shared" si="12"/>
        <v>0.6</v>
      </c>
      <c r="EM6" s="86">
        <f t="shared" si="12"/>
        <v>0.56000000000000005</v>
      </c>
      <c r="EN6" s="80" t="str">
        <f>IF(EN7="","",IF(EN7="-","【-】","【"&amp;SUBSTITUTE(TEXT(EN7,"#,##0.00"),"-","△")&amp;"】"))</f>
        <v>【0.66】</v>
      </c>
    </row>
    <row r="7" spans="1:144" s="64" customFormat="1">
      <c r="A7" s="65"/>
      <c r="B7" s="71">
        <v>2021</v>
      </c>
      <c r="C7" s="71">
        <v>422053</v>
      </c>
      <c r="D7" s="71">
        <v>46</v>
      </c>
      <c r="E7" s="71">
        <v>1</v>
      </c>
      <c r="F7" s="71">
        <v>0</v>
      </c>
      <c r="G7" s="71">
        <v>1</v>
      </c>
      <c r="H7" s="71" t="s">
        <v>93</v>
      </c>
      <c r="I7" s="71" t="s">
        <v>94</v>
      </c>
      <c r="J7" s="71" t="s">
        <v>95</v>
      </c>
      <c r="K7" s="71" t="s">
        <v>96</v>
      </c>
      <c r="L7" s="71" t="s">
        <v>58</v>
      </c>
      <c r="M7" s="71" t="s">
        <v>97</v>
      </c>
      <c r="N7" s="81" t="s">
        <v>98</v>
      </c>
      <c r="O7" s="81">
        <v>46.77</v>
      </c>
      <c r="P7" s="81">
        <v>96.61</v>
      </c>
      <c r="Q7" s="81">
        <v>3905</v>
      </c>
      <c r="R7" s="81">
        <v>97824</v>
      </c>
      <c r="S7" s="81">
        <v>126.73</v>
      </c>
      <c r="T7" s="81">
        <v>771.91</v>
      </c>
      <c r="U7" s="81">
        <v>94395</v>
      </c>
      <c r="V7" s="81">
        <v>65.3</v>
      </c>
      <c r="W7" s="81">
        <v>1445.56</v>
      </c>
      <c r="X7" s="81">
        <v>119.43</v>
      </c>
      <c r="Y7" s="81">
        <v>112.91</v>
      </c>
      <c r="Z7" s="81">
        <v>117</v>
      </c>
      <c r="AA7" s="81">
        <v>121.37</v>
      </c>
      <c r="AB7" s="81">
        <v>121.13</v>
      </c>
      <c r="AC7" s="81">
        <v>112.15</v>
      </c>
      <c r="AD7" s="81">
        <v>111.44</v>
      </c>
      <c r="AE7" s="81">
        <v>111.17</v>
      </c>
      <c r="AF7" s="81">
        <v>110.91</v>
      </c>
      <c r="AG7" s="81">
        <v>111.49</v>
      </c>
      <c r="AH7" s="81">
        <v>111.39</v>
      </c>
      <c r="AI7" s="81">
        <v>0</v>
      </c>
      <c r="AJ7" s="81">
        <v>0</v>
      </c>
      <c r="AK7" s="81">
        <v>0</v>
      </c>
      <c r="AL7" s="81">
        <v>0</v>
      </c>
      <c r="AM7" s="81">
        <v>0</v>
      </c>
      <c r="AN7" s="81">
        <v>1</v>
      </c>
      <c r="AO7" s="81">
        <v>1.03</v>
      </c>
      <c r="AP7" s="81">
        <v>0.78</v>
      </c>
      <c r="AQ7" s="81">
        <v>0.92</v>
      </c>
      <c r="AR7" s="81">
        <v>0.87</v>
      </c>
      <c r="AS7" s="81">
        <v>1.3</v>
      </c>
      <c r="AT7" s="81">
        <v>129.29</v>
      </c>
      <c r="AU7" s="81">
        <v>108.12</v>
      </c>
      <c r="AV7" s="81">
        <v>128.63</v>
      </c>
      <c r="AW7" s="81">
        <v>127.11</v>
      </c>
      <c r="AX7" s="81">
        <v>148.61000000000001</v>
      </c>
      <c r="AY7" s="81">
        <v>355.5</v>
      </c>
      <c r="AZ7" s="81">
        <v>349.83</v>
      </c>
      <c r="BA7" s="81">
        <v>360.86</v>
      </c>
      <c r="BB7" s="81">
        <v>350.79</v>
      </c>
      <c r="BC7" s="81">
        <v>354.57</v>
      </c>
      <c r="BD7" s="81">
        <v>261.51</v>
      </c>
      <c r="BE7" s="81">
        <v>595.64</v>
      </c>
      <c r="BF7" s="81">
        <v>569.16999999999996</v>
      </c>
      <c r="BG7" s="81">
        <v>546.29999999999995</v>
      </c>
      <c r="BH7" s="81">
        <v>539.20000000000005</v>
      </c>
      <c r="BI7" s="81">
        <v>528.72</v>
      </c>
      <c r="BJ7" s="81">
        <v>312.58</v>
      </c>
      <c r="BK7" s="81">
        <v>314.87</v>
      </c>
      <c r="BL7" s="81">
        <v>309.27999999999997</v>
      </c>
      <c r="BM7" s="81">
        <v>322.92</v>
      </c>
      <c r="BN7" s="81">
        <v>303.45999999999998</v>
      </c>
      <c r="BO7" s="81">
        <v>265.16000000000003</v>
      </c>
      <c r="BP7" s="81">
        <v>114.73</v>
      </c>
      <c r="BQ7" s="81">
        <v>107.58</v>
      </c>
      <c r="BR7" s="81">
        <v>110.83</v>
      </c>
      <c r="BS7" s="81">
        <v>116.41</v>
      </c>
      <c r="BT7" s="81">
        <v>116.8</v>
      </c>
      <c r="BU7" s="81">
        <v>104.57</v>
      </c>
      <c r="BV7" s="81">
        <v>103.54</v>
      </c>
      <c r="BW7" s="81">
        <v>103.32</v>
      </c>
      <c r="BX7" s="81">
        <v>100.85</v>
      </c>
      <c r="BY7" s="81">
        <v>103.79</v>
      </c>
      <c r="BZ7" s="81">
        <v>102.35</v>
      </c>
      <c r="CA7" s="81">
        <v>177.53</v>
      </c>
      <c r="CB7" s="81">
        <v>189.59</v>
      </c>
      <c r="CC7" s="81">
        <v>183.78</v>
      </c>
      <c r="CD7" s="81">
        <v>174.2</v>
      </c>
      <c r="CE7" s="81">
        <v>173.73</v>
      </c>
      <c r="CF7" s="81">
        <v>165.47</v>
      </c>
      <c r="CG7" s="81">
        <v>167.46</v>
      </c>
      <c r="CH7" s="81">
        <v>168.56</v>
      </c>
      <c r="CI7" s="81">
        <v>167.1</v>
      </c>
      <c r="CJ7" s="81">
        <v>167.86</v>
      </c>
      <c r="CK7" s="81">
        <v>167.74</v>
      </c>
      <c r="CL7" s="81">
        <v>67.97</v>
      </c>
      <c r="CM7" s="81">
        <v>68.34</v>
      </c>
      <c r="CN7" s="81">
        <v>67.260000000000005</v>
      </c>
      <c r="CO7" s="81">
        <v>70.94</v>
      </c>
      <c r="CP7" s="81">
        <v>67.010000000000005</v>
      </c>
      <c r="CQ7" s="81">
        <v>59.74</v>
      </c>
      <c r="CR7" s="81">
        <v>59.46</v>
      </c>
      <c r="CS7" s="81">
        <v>59.51</v>
      </c>
      <c r="CT7" s="81">
        <v>59.91</v>
      </c>
      <c r="CU7" s="81">
        <v>59.4</v>
      </c>
      <c r="CV7" s="81">
        <v>60.29</v>
      </c>
      <c r="CW7" s="81">
        <v>88.66</v>
      </c>
      <c r="CX7" s="81">
        <v>88.51</v>
      </c>
      <c r="CY7" s="81">
        <v>87.31</v>
      </c>
      <c r="CZ7" s="81">
        <v>88.96</v>
      </c>
      <c r="DA7" s="81">
        <v>89.33</v>
      </c>
      <c r="DB7" s="81">
        <v>87.28</v>
      </c>
      <c r="DC7" s="81">
        <v>87.41</v>
      </c>
      <c r="DD7" s="81">
        <v>87.08</v>
      </c>
      <c r="DE7" s="81">
        <v>87.26</v>
      </c>
      <c r="DF7" s="81">
        <v>87.57</v>
      </c>
      <c r="DG7" s="81">
        <v>90.12</v>
      </c>
      <c r="DH7" s="81">
        <v>47</v>
      </c>
      <c r="DI7" s="81">
        <v>47.28</v>
      </c>
      <c r="DJ7" s="81">
        <v>48.79</v>
      </c>
      <c r="DK7" s="81">
        <v>49.24</v>
      </c>
      <c r="DL7" s="81">
        <v>50.37</v>
      </c>
      <c r="DM7" s="81">
        <v>46.94</v>
      </c>
      <c r="DN7" s="81">
        <v>47.62</v>
      </c>
      <c r="DO7" s="81">
        <v>48.55</v>
      </c>
      <c r="DP7" s="81">
        <v>49.2</v>
      </c>
      <c r="DQ7" s="81">
        <v>50.01</v>
      </c>
      <c r="DR7" s="81">
        <v>50.88</v>
      </c>
      <c r="DS7" s="81">
        <v>9.3000000000000007</v>
      </c>
      <c r="DT7" s="81">
        <v>10.86</v>
      </c>
      <c r="DU7" s="81">
        <v>11.12</v>
      </c>
      <c r="DV7" s="81">
        <v>11.41</v>
      </c>
      <c r="DW7" s="81">
        <v>12.18</v>
      </c>
      <c r="DX7" s="81">
        <v>14.48</v>
      </c>
      <c r="DY7" s="81">
        <v>16.27</v>
      </c>
      <c r="DZ7" s="81">
        <v>17.11</v>
      </c>
      <c r="EA7" s="81">
        <v>18.329999999999998</v>
      </c>
      <c r="EB7" s="81">
        <v>20.27</v>
      </c>
      <c r="EC7" s="81">
        <v>22.3</v>
      </c>
      <c r="ED7" s="81">
        <v>1.03</v>
      </c>
      <c r="EE7" s="81">
        <v>0.78</v>
      </c>
      <c r="EF7" s="81">
        <v>0.83</v>
      </c>
      <c r="EG7" s="81">
        <v>0.8</v>
      </c>
      <c r="EH7" s="81">
        <v>0.5</v>
      </c>
      <c r="EI7" s="81">
        <v>0.75</v>
      </c>
      <c r="EJ7" s="81">
        <v>0.63</v>
      </c>
      <c r="EK7" s="81">
        <v>0.63</v>
      </c>
      <c r="EL7" s="81">
        <v>0.6</v>
      </c>
      <c r="EM7" s="81">
        <v>0.56000000000000005</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49</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拓矢</cp:lastModifiedBy>
  <dcterms:created xsi:type="dcterms:W3CDTF">2022-12-01T01:05:47Z</dcterms:created>
  <dcterms:modified xsi:type="dcterms:W3CDTF">2023-01-26T11:09:43Z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2023-01-26T11:09:43Z</vt:filetime>
  </property>
</Properties>
</file>