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①経営管理課\2022\A1_各課共通\03_財務管理\01_財務総括\17958_財務依頼・照会（下半期）\R5.1.10_公営企業に係る経営比較分析表（令和３年度決算）の分析等について\04 諫早市\01_水道\"/>
    </mc:Choice>
  </mc:AlternateContent>
  <xr:revisionPtr revIDLastSave="0" documentId="13_ncr:1_{129727F3-F4EC-4DD3-A15E-98B4E8764196}" xr6:coauthVersionLast="36" xr6:coauthVersionMax="36" xr10:uidLastSave="{00000000-0000-0000-0000-000000000000}"/>
  <workbookProtection workbookAlgorithmName="SHA-512" workbookHashValue="DRU5CB9tw0lOMCdjEC2JSKvNgJvWe97vyouX2JzSMV02tpGLQYKe5fHDTg8WM+2ZLYsEfvE/RSYpI7xghnbNXA==" workbookSaltValue="3xtKDWxPeGeaKSLb9e3r/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<sst xmlns="http://schemas.openxmlformats.org/spreadsheetml/2006/main" count="228" uniqueCount="114">
  <si>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</si>
  <si>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</si>
  <si>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</si>
  <si>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</si>
  <si>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</si>
  <si>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</si>
  <si>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</si>
  <si>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</si>
  <si>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</si>
  <si>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</si>
  <si>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</si>
  <si>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</si>
  <si>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</si>
  <si>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</si>
  <si>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</si>
  <si>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</si>
  <si>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</si>
  <si>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</si>
  <si>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</si>
  <si>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</si>
  <si>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</si>
  <si>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</si>
  <si>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</si>
  <si>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</si>
  <si>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</si>
  <si>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</si>
  <si>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</si>
  <si>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</si>
  <si>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</si>
  <si>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</si>
  <si>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</si>
  <si>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</si>
  <si>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</si>
  <si>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</si>
  <si>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</si>
  <si>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</si>
  <si>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</si>
  <si>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</si>
  <si>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</si>
  <si>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</si>
  <si>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</si>
  <si>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</si>
  <si>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</si>
  <si>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</si>
  <si>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</si>
  <si>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</si>
  <si>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</si>
  <si>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</si>
  <si>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</si>
  <si>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</si>
  <si>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</si>
  <si>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</si>
  <si>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</si>
  <si>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</si>
  <si>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</si>
  <si>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</si>
  <si>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</si>
  <si>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</si>
  <si>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</si>
  <si>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</si>
  <si>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</si>
  <si>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</si>
  <si>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</si>
  <si>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</si>
  <si>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</si>
  <si>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</si>
  <si>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</si>
  <si>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</si>
  <si>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</si>
  <si>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</si>
  <si>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</si>
  <si>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</si>
  <si>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</si>
  <si>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</si>
  <si>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</si>
  <si>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</si>
  <si>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</si>
  <si>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</si>
  <si>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</si>
  <si>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</si>
  <si>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</si>
  <si>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</si>
  <si>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</si>
  <si>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</si>
  <si>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</si>
  <si>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</si>
  <si>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</si>
  <si>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</si>
  <si>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</si>
  <si>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</si>
  <si>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</si>
  <si>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</si>
  <si>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</si>
  <si>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</si>
  <si>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</si>
  <si>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</si>
  <si>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</si>
  <si>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</si>
  <si>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</si>
  <si>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</si>
  <si>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</si>
  <si>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</si>
  <si>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</si>
  <si>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</si>
  <si>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</si>
  <si>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</si>
  <si>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</si>
  <si>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</si>
  <si>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</si>
  <si>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</si>
  <si>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</si>
  <si>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主要な浄水場について、現在のところ機能に大きな問題はないが、昭和40年代～昭和50年代前半にかけて建設されていることから、老朽化が進みつつあるため、統廃合を含めた更新計画について検討する必要がある。
②管路経年化率
　類似団体平均値を下回っているが、市町合併前の1市5町で同時期に管路整備が行われており、経年化率が年々上昇している。管種ごとに定めた更新基準年に基づき、管路の重要度や漏水の発生状況等についても勘案しながら、計画的に更新していく。
➂管路更新率
　令和２年度よりは増加しているものの、浄水場の建設事業に伴い管路更新の事業量を抑えているため類似団体平均値を下回っている。</t>
    <rPh sb="97" eb="99">
      <t>ケイカク</t>
    </rPh>
    <rPh sb="185" eb="186">
      <t>サダ</t>
    </rPh>
    <rPh sb="194" eb="195">
      <t>モト</t>
    </rPh>
    <rPh sb="218" eb="220">
      <t>カンアン</t>
    </rPh>
    <rPh sb="245" eb="247">
      <t>レイワ</t>
    </rPh>
    <rPh sb="248" eb="250">
      <t>ネンド</t>
    </rPh>
    <rPh sb="253" eb="255">
      <t>ゾウカ</t>
    </rPh>
    <rPh sb="272" eb="273">
      <t>トモナ</t>
    </rPh>
    <rPh sb="290" eb="294">
      <t>ルイジダンタイ</t>
    </rPh>
    <rPh sb="294" eb="297">
      <t>ヘイキンチ</t>
    </rPh>
    <rPh sb="298" eb="300">
      <t>シタマワ</t>
    </rPh>
    <phoneticPr fontId="4"/>
  </si>
  <si>
    <t>①経常収支比率
　110％前後で推移しており、営業費用及び給水収益が共に増加したため、前年度とほぼ同じポイントとなった。引き続き経費削減策について検討し、健全経営に努めていく。
➂流動比率
　浄水場建設事業により流動負債が増加したため、流動比率は下がり、ほぼ類似団体平均と同じになったが、資金は確保できている。
④企業債残高対給水収益比率
　給水収益が増加しているものの浄水場建設事業に伴う企業債の借り入れ額も増加したため上昇した。引き続き事業費や残高に注意を払いつつ、計画的な借り入れを行っていく。　
⑤料金回収率、⑥給水原価
 有収水量は増加したものの経常費用の増加により料金回収率は減少し、給水原価は上昇した。引き続き経費削減に励む必要がある。
⑦施設利用率
　類似団体平均値と比較して高い値となっているが、今後も安定して効率的な給水ができるよう、施設規模の最適化や統廃合等について検討していく。
⑧有収率
　類似団体の平均値を下回っているため、修繕や更新を適宜行い、有収率の向上に努める。　</t>
    <rPh sb="27" eb="28">
      <t>オヨ</t>
    </rPh>
    <rPh sb="34" eb="35">
      <t>トモ</t>
    </rPh>
    <rPh sb="43" eb="46">
      <t>ゼンネンド</t>
    </rPh>
    <rPh sb="49" eb="50">
      <t>オナ</t>
    </rPh>
    <rPh sb="82" eb="83">
      <t>ツト</t>
    </rPh>
    <rPh sb="129" eb="133">
      <t>ルイジダンタイ</t>
    </rPh>
    <rPh sb="133" eb="135">
      <t>ヘイキン</t>
    </rPh>
    <rPh sb="136" eb="137">
      <t>オナ</t>
    </rPh>
    <rPh sb="171" eb="175">
      <t>キュウスイシュウエキ</t>
    </rPh>
    <rPh sb="176" eb="178">
      <t>ゾウカ</t>
    </rPh>
    <rPh sb="216" eb="217">
      <t>ヒ</t>
    </rPh>
    <rPh sb="218" eb="219">
      <t>ツヅ</t>
    </rPh>
    <rPh sb="227" eb="229">
      <t>チュウイ</t>
    </rPh>
    <rPh sb="230" eb="231">
      <t>ハラ</t>
    </rPh>
    <rPh sb="244" eb="245">
      <t>オコナ</t>
    </rPh>
    <rPh sb="278" eb="282">
      <t>ケイジョウヒヨウ</t>
    </rPh>
    <rPh sb="283" eb="285">
      <t>ゾウカ</t>
    </rPh>
    <rPh sb="294" eb="296">
      <t>ゲンショウ</t>
    </rPh>
    <rPh sb="303" eb="305">
      <t>ジョウショウ</t>
    </rPh>
    <rPh sb="308" eb="309">
      <t>ヒ</t>
    </rPh>
    <rPh sb="310" eb="311">
      <t>ツヅ</t>
    </rPh>
    <rPh sb="317" eb="318">
      <t>ハゲ</t>
    </rPh>
    <rPh sb="360" eb="362">
      <t>アンテイ</t>
    </rPh>
    <rPh sb="379" eb="381">
      <t>キボ</t>
    </rPh>
    <rPh sb="382" eb="385">
      <t>サイテキカ</t>
    </rPh>
    <rPh sb="444" eb="445">
      <t>ツト</t>
    </rPh>
    <phoneticPr fontId="4"/>
  </si>
  <si>
    <t>　経営状況は概ね良好であるが、大規模施設の建設に伴う維持管理費用の増大や人口減少に伴う給水収益の減少が見込まれるため、厳しい経営となることが予測される。
　市内全域における効率的な水運用を図るため、地域間での水融通のための管路整備事業を実施している。また、更新時期を迎える施設については適切な施設規模への更新や統廃合についても併せて検討し、水道使用料の減少に対応した効率的な給水と経費の削減を図っていく必要がある。</t>
    <rPh sb="15" eb="18">
      <t>ダイキボ</t>
    </rPh>
    <rPh sb="18" eb="20">
      <t>シセツ</t>
    </rPh>
    <rPh sb="21" eb="23">
      <t>ケンセツ</t>
    </rPh>
    <rPh sb="24" eb="25">
      <t>トモナ</t>
    </rPh>
    <rPh sb="26" eb="30">
      <t>イジカンリ</t>
    </rPh>
    <rPh sb="30" eb="32">
      <t>ヒヨウ</t>
    </rPh>
    <rPh sb="33" eb="35">
      <t>ゾウダイ</t>
    </rPh>
    <rPh sb="91" eb="93">
      <t>ウンヨウ</t>
    </rPh>
    <rPh sb="94" eb="95">
      <t>ハカ</t>
    </rPh>
    <rPh sb="115" eb="117">
      <t>ジギョウ</t>
    </rPh>
    <rPh sb="118" eb="120">
      <t>ジッシ</t>
    </rPh>
    <rPh sb="143" eb="145">
      <t>テキセツ</t>
    </rPh>
    <rPh sb="146" eb="150">
      <t>シセツキボ</t>
    </rPh>
    <rPh sb="152" eb="15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</si>
</sst>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0.87</c:v>
                </c:pt>
                <c:pt idx="1">
                  <c:v>0.96</c:v>
                </c:pt>
                <c:pt idx="2">
                  <c:v>0.44</c:v>
                </c:pt>
                <c:pt idx="3">
                  <c:v>0.22</c:v>
                </c:pt>
                <c:pt idx="4">
                  <c:v>0.43</c:v>
                </c:pt>
              </c:numCache>
            </c:numRef>
          </c:val>
          <c:extLst>
            <c:ext xmlns:c16="http://schemas.microsoft.com/office/drawing/2014/chart" uri="{C3380CC4-5D6E-409C-BE32-E72D297353CC}">
              <c16:uniqueId val="{00000000-FF10-47D6-8E4F-44AD4957FC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FF10-47D6-8E4F-44AD4957FC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71.42</c:v>
                </c:pt>
                <c:pt idx="1">
                  <c:v>71.58</c:v>
                </c:pt>
                <c:pt idx="2">
                  <c:v>70.48</c:v>
                </c:pt>
                <c:pt idx="3">
                  <c:v>71.66</c:v>
                </c:pt>
                <c:pt idx="4">
                  <c:v>72.150000000000006</c:v>
                </c:pt>
              </c:numCache>
            </c:numRef>
          </c:val>
          <c:extLst>
            <c:ext xmlns:c16="http://schemas.microsoft.com/office/drawing/2014/chart" uri="{C3380CC4-5D6E-409C-BE32-E72D297353CC}">
              <c16:uniqueId val="{00000000-430C-4883-89C9-E46A34A3CB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430C-4883-89C9-E46A34A3CB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88.45</c:v>
                </c:pt>
                <c:pt idx="1">
                  <c:v>87.41</c:v>
                </c:pt>
                <c:pt idx="2">
                  <c:v>87.45</c:v>
                </c:pt>
                <c:pt idx="3">
                  <c:v>87.41</c:v>
                </c:pt>
                <c:pt idx="4">
                  <c:v>87.34</c:v>
                </c:pt>
              </c:numCache>
            </c:numRef>
          </c:val>
          <c:extLst>
            <c:ext xmlns:c16="http://schemas.microsoft.com/office/drawing/2014/chart" uri="{C3380CC4-5D6E-409C-BE32-E72D297353CC}">
              <c16:uniqueId val="{00000000-73A1-4487-8359-84FF8A0930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73A1-4487-8359-84FF8A0930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112.91</c:v>
                </c:pt>
                <c:pt idx="1">
                  <c:v>109.15</c:v>
                </c:pt>
                <c:pt idx="2">
                  <c:v>108.55</c:v>
                </c:pt>
                <c:pt idx="3">
                  <c:v>110.27</c:v>
                </c:pt>
                <c:pt idx="4">
                  <c:v>110.12</c:v>
                </c:pt>
              </c:numCache>
            </c:numRef>
          </c:val>
          <c:extLst>
            <c:ext xmlns:c16="http://schemas.microsoft.com/office/drawing/2014/chart" uri="{C3380CC4-5D6E-409C-BE32-E72D297353CC}">
              <c16:uniqueId val="{00000000-0B3F-4FFA-861E-037C2AE810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0B3F-4FFA-861E-037C2AE810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47.97</c:v>
                </c:pt>
                <c:pt idx="1">
                  <c:v>48.81</c:v>
                </c:pt>
                <c:pt idx="2">
                  <c:v>50.31</c:v>
                </c:pt>
                <c:pt idx="3">
                  <c:v>51.5</c:v>
                </c:pt>
                <c:pt idx="4">
                  <c:v>53.03</c:v>
                </c:pt>
              </c:numCache>
            </c:numRef>
          </c:val>
          <c:extLst>
            <c:ext xmlns:c16="http://schemas.microsoft.com/office/drawing/2014/chart" uri="{C3380CC4-5D6E-409C-BE32-E72D297353CC}">
              <c16:uniqueId val="{00000000-4172-4DB2-BC2D-4F487ACED8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4172-4DB2-BC2D-4F487ACED8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12.43</c:v>
                </c:pt>
                <c:pt idx="1">
                  <c:v>13.81</c:v>
                </c:pt>
                <c:pt idx="2">
                  <c:v>14.08</c:v>
                </c:pt>
                <c:pt idx="3">
                  <c:v>14.31</c:v>
                </c:pt>
                <c:pt idx="4">
                  <c:v>16.41</c:v>
                </c:pt>
              </c:numCache>
            </c:numRef>
          </c:val>
          <c:extLst>
            <c:ext xmlns:c16="http://schemas.microsoft.com/office/drawing/2014/chart" uri="{C3380CC4-5D6E-409C-BE32-E72D297353CC}">
              <c16:uniqueId val="{00000000-71B6-447F-B749-E2C7457F1F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71B6-447F-B749-E2C7457F1F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5-4D09-A1E3-8F2CE1619A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E065-4D09-A1E3-8F2CE1619A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630.92999999999995</c:v>
                </c:pt>
                <c:pt idx="1">
                  <c:v>742.18</c:v>
                </c:pt>
                <c:pt idx="2">
                  <c:v>656.17</c:v>
                </c:pt>
                <c:pt idx="3">
                  <c:v>431.63</c:v>
                </c:pt>
                <c:pt idx="4">
                  <c:v>351.21</c:v>
                </c:pt>
              </c:numCache>
            </c:numRef>
          </c:val>
          <c:extLst>
            <c:ext xmlns:c16="http://schemas.microsoft.com/office/drawing/2014/chart" uri="{C3380CC4-5D6E-409C-BE32-E72D297353CC}">
              <c16:uniqueId val="{00000000-6CAF-4D8F-9E16-CD7388C289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6CAF-4D8F-9E16-CD7388C289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301.55</c:v>
                </c:pt>
                <c:pt idx="1">
                  <c:v>302.64999999999998</c:v>
                </c:pt>
                <c:pt idx="2">
                  <c:v>305.82</c:v>
                </c:pt>
                <c:pt idx="3">
                  <c:v>312.95</c:v>
                </c:pt>
                <c:pt idx="4">
                  <c:v>323.70999999999998</c:v>
                </c:pt>
              </c:numCache>
            </c:numRef>
          </c:val>
          <c:extLst>
            <c:ext xmlns:c16="http://schemas.microsoft.com/office/drawing/2014/chart" uri="{C3380CC4-5D6E-409C-BE32-E72D297353CC}">
              <c16:uniqueId val="{00000000-EF45-4D0E-A9BE-4A61C07D36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F45-4D0E-A9BE-4A61C07D36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107.5</c:v>
                </c:pt>
                <c:pt idx="1">
                  <c:v>103.45</c:v>
                </c:pt>
                <c:pt idx="2">
                  <c:v>103.05</c:v>
                </c:pt>
                <c:pt idx="3">
                  <c:v>103.71</c:v>
                </c:pt>
                <c:pt idx="4">
                  <c:v>103.12</c:v>
                </c:pt>
              </c:numCache>
            </c:numRef>
          </c:val>
          <c:extLst>
            <c:ext xmlns:c16="http://schemas.microsoft.com/office/drawing/2014/chart" uri="{C3380CC4-5D6E-409C-BE32-E72D297353CC}">
              <c16:uniqueId val="{00000000-DE5A-4DD0-83DB-825E25E47F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DE5A-4DD0-83DB-825E25E47F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169.84</c:v>
                </c:pt>
                <c:pt idx="1">
                  <c:v>176.25</c:v>
                </c:pt>
                <c:pt idx="2">
                  <c:v>176.38</c:v>
                </c:pt>
                <c:pt idx="3">
                  <c:v>174.34</c:v>
                </c:pt>
                <c:pt idx="4">
                  <c:v>176.04</c:v>
                </c:pt>
              </c:numCache>
            </c:numRef>
          </c:val>
          <c:extLst>
            <c:ext xmlns:c16="http://schemas.microsoft.com/office/drawing/2014/chart" uri="{C3380CC4-5D6E-409C-BE32-E72D297353CC}">
              <c16:uniqueId val="{00000000-F2EA-42DF-A2DD-9D533C624C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F2EA-42DF-A2DD-9D533C624C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K78" sqref="BK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諫早市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135349</v>
      </c>
      <c r="AM8" s="45"/>
      <c r="AN8" s="45"/>
      <c r="AO8" s="45"/>
      <c r="AP8" s="45"/>
      <c r="AQ8" s="45"/>
      <c r="AR8" s="45"/>
      <c r="AS8" s="45"/>
      <c r="AT8" s="46">
        <f>データ!$S$6</f>
        <v>341.79</v>
      </c>
      <c r="AU8" s="47"/>
      <c r="AV8" s="47"/>
      <c r="AW8" s="47"/>
      <c r="AX8" s="47"/>
      <c r="AY8" s="47"/>
      <c r="AZ8" s="47"/>
      <c r="BA8" s="47"/>
      <c r="BB8" s="48">
        <f>データ!$T$6</f>
        <v>396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74.7</v>
      </c>
      <c r="J10" s="47"/>
      <c r="K10" s="47"/>
      <c r="L10" s="47"/>
      <c r="M10" s="47"/>
      <c r="N10" s="47"/>
      <c r="O10" s="81"/>
      <c r="P10" s="48">
        <f>データ!$P$6</f>
        <v>91.6</v>
      </c>
      <c r="Q10" s="48"/>
      <c r="R10" s="48"/>
      <c r="S10" s="48"/>
      <c r="T10" s="48"/>
      <c r="U10" s="48"/>
      <c r="V10" s="48"/>
      <c r="W10" s="45">
        <f>データ!$Q$6</f>
        <v>3590</v>
      </c>
      <c r="X10" s="45"/>
      <c r="Y10" s="45"/>
      <c r="Z10" s="45"/>
      <c r="AA10" s="45"/>
      <c r="AB10" s="45"/>
      <c r="AC10" s="45"/>
      <c r="AD10" s="2"/>
      <c r="AE10" s="2"/>
      <c r="AF10" s="2"/>
      <c r="AG10" s="2"/>
      <c r="AH10" s="2"/>
      <c r="AI10" s="2"/>
      <c r="AJ10" s="2"/>
      <c r="AK10" s="2"/>
      <c r="AL10" s="45">
        <f>データ!$U$6</f>
        <v>123615</v>
      </c>
      <c r="AM10" s="45"/>
      <c r="AN10" s="45"/>
      <c r="AO10" s="45"/>
      <c r="AP10" s="45"/>
      <c r="AQ10" s="45"/>
      <c r="AR10" s="45"/>
      <c r="AS10" s="45"/>
      <c r="AT10" s="46">
        <f>データ!$V$6</f>
        <v>112.57</v>
      </c>
      <c r="AU10" s="47"/>
      <c r="AV10" s="47"/>
      <c r="AW10" s="47"/>
      <c r="AX10" s="47"/>
      <c r="AY10" s="47"/>
      <c r="AZ10" s="47"/>
      <c r="BA10" s="47"/>
      <c r="BB10" s="48">
        <f>データ!$W$6</f>
        <v>1098.1199999999999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gmU9Ij0x7vDNq382wbgIKQnNDjYz7sU+U0WeQu2h4fFRhYS/6SVuR4phox39JJTx/vVporh8hC51yC0j0szNg==" saltValue="WTJH7bF89nKRSXza36Eg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422045</v>
      </c>
      <c r="D6" s="20">
        <f t="shared" si="3"/>
        <v>46</v>
      </c>
      <c r="E6" s="20">
        <f t="shared" si="3"/>
        <v>1</v>
      </c>
      <c r="F6" s="20">
        <f t="shared" si="3"/>
        <v>0</v>
      </c>
      <c r="G6" s="20">
        <f t="shared" si="3"/>
        <v>1</v>
      </c>
      <c r="H6" s="20" t="str">
        <f t="shared" si="3"/>
        <v>長崎県　諫早市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74.7</v>
      </c>
      <c r="P6" s="21">
        <f t="shared" si="3"/>
        <v>91.6</v>
      </c>
      <c r="Q6" s="21">
        <f t="shared" si="3"/>
        <v>3590</v>
      </c>
      <c r="R6" s="21">
        <f t="shared" si="3"/>
        <v>135349</v>
      </c>
      <c r="S6" s="21">
        <f t="shared" si="3"/>
        <v>341.79</v>
      </c>
      <c r="T6" s="21">
        <f t="shared" si="3"/>
        <v>396</v>
      </c>
      <c r="U6" s="21">
        <f t="shared" si="3"/>
        <v>123615</v>
      </c>
      <c r="V6" s="21">
        <f t="shared" si="3"/>
        <v>112.57</v>
      </c>
      <c r="W6" s="21">
        <f t="shared" si="3"/>
        <v>1098.1199999999999</v>
      </c>
      <c r="X6" s="22">
        <f>IF(X7="",NA(),X7)</f>
        <v>112.91</v>
      </c>
      <c r="Y6" s="22">
        <f t="shared" ref="Y6:AG6" si="4">IF(Y7="",NA(),Y7)</f>
        <v>109.15</v>
      </c>
      <c r="Z6" s="22">
        <f t="shared" si="4"/>
        <v>108.55</v>
      </c>
      <c r="AA6" s="22">
        <f t="shared" si="4"/>
        <v>110.27</v>
      </c>
      <c r="AB6" s="22">
        <f t="shared" si="4"/>
        <v>110.12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630.92999999999995</v>
      </c>
      <c r="AU6" s="22">
        <f t="shared" ref="AU6:BC6" si="6">IF(AU7="",NA(),AU7)</f>
        <v>742.18</v>
      </c>
      <c r="AV6" s="22">
        <f t="shared" si="6"/>
        <v>656.17</v>
      </c>
      <c r="AW6" s="22">
        <f t="shared" si="6"/>
        <v>431.63</v>
      </c>
      <c r="AX6" s="22">
        <f t="shared" si="6"/>
        <v>351.21</v>
      </c>
      <c r="AY6" s="22">
        <f t="shared" si="6"/>
        <v>337.49</v>
      </c>
      <c r="AZ6" s="22">
        <f t="shared" si="6"/>
        <v>335.6</v>
      </c>
      <c r="BA6" s="22">
        <f t="shared" si="6"/>
        <v>358.91</v>
      </c>
      <c r="BB6" s="22">
        <f t="shared" si="6"/>
        <v>360.96</v>
      </c>
      <c r="BC6" s="22">
        <f t="shared" si="6"/>
        <v>351.29</v>
      </c>
      <c r="BD6" s="21" t="str">
        <f>IF(BD7="","",IF(BD7="-","【-】","【"&amp;SUBSTITUTE(TEXT(BD7,"#,##0.00"),"-","△")&amp;"】"))</f>
        <v>【261.51】</v>
      </c>
      <c r="BE6" s="22">
        <f>IF(BE7="",NA(),BE7)</f>
        <v>301.55</v>
      </c>
      <c r="BF6" s="22">
        <f t="shared" ref="BF6:BN6" si="7">IF(BF7="",NA(),BF7)</f>
        <v>302.64999999999998</v>
      </c>
      <c r="BG6" s="22">
        <f t="shared" si="7"/>
        <v>305.82</v>
      </c>
      <c r="BH6" s="22">
        <f t="shared" si="7"/>
        <v>312.95</v>
      </c>
      <c r="BI6" s="22">
        <f t="shared" si="7"/>
        <v>323.70999999999998</v>
      </c>
      <c r="BJ6" s="22">
        <f t="shared" si="7"/>
        <v>265.92</v>
      </c>
      <c r="BK6" s="22">
        <f t="shared" si="7"/>
        <v>258.26</v>
      </c>
      <c r="BL6" s="22">
        <f t="shared" si="7"/>
        <v>247.27</v>
      </c>
      <c r="BM6" s="22">
        <f t="shared" si="7"/>
        <v>239.18</v>
      </c>
      <c r="BN6" s="22">
        <f t="shared" si="7"/>
        <v>236.29</v>
      </c>
      <c r="BO6" s="21" t="str">
        <f>IF(BO7="","",IF(BO7="-","【-】","【"&amp;SUBSTITUTE(TEXT(BO7,"#,##0.00"),"-","△")&amp;"】"))</f>
        <v>【265.16】</v>
      </c>
      <c r="BP6" s="22">
        <f>IF(BP7="",NA(),BP7)</f>
        <v>107.5</v>
      </c>
      <c r="BQ6" s="22">
        <f t="shared" ref="BQ6:BY6" si="8">IF(BQ7="",NA(),BQ7)</f>
        <v>103.45</v>
      </c>
      <c r="BR6" s="22">
        <f t="shared" si="8"/>
        <v>103.05</v>
      </c>
      <c r="BS6" s="22">
        <f t="shared" si="8"/>
        <v>103.71</v>
      </c>
      <c r="BT6" s="22">
        <f t="shared" si="8"/>
        <v>103.12</v>
      </c>
      <c r="BU6" s="22">
        <f t="shared" si="8"/>
        <v>105.86</v>
      </c>
      <c r="BV6" s="22">
        <f t="shared" si="8"/>
        <v>106.07</v>
      </c>
      <c r="BW6" s="22">
        <f t="shared" si="8"/>
        <v>105.34</v>
      </c>
      <c r="BX6" s="22">
        <f t="shared" si="8"/>
        <v>101.89</v>
      </c>
      <c r="BY6" s="22">
        <f t="shared" si="8"/>
        <v>104.33</v>
      </c>
      <c r="BZ6" s="21" t="str">
        <f>IF(BZ7="","",IF(BZ7="-","【-】","【"&amp;SUBSTITUTE(TEXT(BZ7,"#,##0.00"),"-","△")&amp;"】"))</f>
        <v>【102.35】</v>
      </c>
      <c r="CA6" s="22">
        <f>IF(CA7="",NA(),CA7)</f>
        <v>169.84</v>
      </c>
      <c r="CB6" s="22">
        <f t="shared" ref="CB6:CJ6" si="9">IF(CB7="",NA(),CB7)</f>
        <v>176.25</v>
      </c>
      <c r="CC6" s="22">
        <f t="shared" si="9"/>
        <v>176.38</v>
      </c>
      <c r="CD6" s="22">
        <f t="shared" si="9"/>
        <v>174.34</v>
      </c>
      <c r="CE6" s="22">
        <f t="shared" si="9"/>
        <v>176.04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71.42</v>
      </c>
      <c r="CM6" s="22">
        <f t="shared" ref="CM6:CU6" si="10">IF(CM7="",NA(),CM7)</f>
        <v>71.58</v>
      </c>
      <c r="CN6" s="22">
        <f t="shared" si="10"/>
        <v>70.48</v>
      </c>
      <c r="CO6" s="22">
        <f t="shared" si="10"/>
        <v>71.66</v>
      </c>
      <c r="CP6" s="22">
        <f t="shared" si="10"/>
        <v>72.150000000000006</v>
      </c>
      <c r="CQ6" s="22">
        <f t="shared" si="10"/>
        <v>62.38</v>
      </c>
      <c r="CR6" s="22">
        <f t="shared" si="10"/>
        <v>62.83</v>
      </c>
      <c r="CS6" s="22">
        <f t="shared" si="10"/>
        <v>62.05</v>
      </c>
      <c r="CT6" s="22">
        <f t="shared" si="10"/>
        <v>63.23</v>
      </c>
      <c r="CU6" s="22">
        <f t="shared" si="10"/>
        <v>62.59</v>
      </c>
      <c r="CV6" s="21" t="str">
        <f>IF(CV7="","",IF(CV7="-","【-】","【"&amp;SUBSTITUTE(TEXT(CV7,"#,##0.00"),"-","△")&amp;"】"))</f>
        <v>【60.29】</v>
      </c>
      <c r="CW6" s="22">
        <f>IF(CW7="",NA(),CW7)</f>
        <v>88.45</v>
      </c>
      <c r="CX6" s="22">
        <f t="shared" ref="CX6:DF6" si="11">IF(CX7="",NA(),CX7)</f>
        <v>87.41</v>
      </c>
      <c r="CY6" s="22">
        <f t="shared" si="11"/>
        <v>87.45</v>
      </c>
      <c r="CZ6" s="22">
        <f t="shared" si="11"/>
        <v>87.41</v>
      </c>
      <c r="DA6" s="22">
        <f t="shared" si="11"/>
        <v>87.34</v>
      </c>
      <c r="DB6" s="22">
        <f t="shared" si="11"/>
        <v>89.17</v>
      </c>
      <c r="DC6" s="22">
        <f t="shared" si="11"/>
        <v>88.86</v>
      </c>
      <c r="DD6" s="22">
        <f t="shared" si="11"/>
        <v>89.11</v>
      </c>
      <c r="DE6" s="22">
        <f t="shared" si="11"/>
        <v>89.35</v>
      </c>
      <c r="DF6" s="22">
        <f t="shared" si="11"/>
        <v>89.7</v>
      </c>
      <c r="DG6" s="21" t="str">
        <f>IF(DG7="","",IF(DG7="-","【-】","【"&amp;SUBSTITUTE(TEXT(DG7,"#,##0.00"),"-","△")&amp;"】"))</f>
        <v>【90.12】</v>
      </c>
      <c r="DH6" s="22">
        <f>IF(DH7="",NA(),DH7)</f>
        <v>47.97</v>
      </c>
      <c r="DI6" s="22">
        <f t="shared" ref="DI6:DQ6" si="12">IF(DI7="",NA(),DI7)</f>
        <v>48.81</v>
      </c>
      <c r="DJ6" s="22">
        <f t="shared" si="12"/>
        <v>50.31</v>
      </c>
      <c r="DK6" s="22">
        <f t="shared" si="12"/>
        <v>51.5</v>
      </c>
      <c r="DL6" s="22">
        <f t="shared" si="12"/>
        <v>53.03</v>
      </c>
      <c r="DM6" s="22">
        <f t="shared" si="12"/>
        <v>46.99</v>
      </c>
      <c r="DN6" s="22">
        <f t="shared" si="12"/>
        <v>47.89</v>
      </c>
      <c r="DO6" s="22">
        <f t="shared" si="12"/>
        <v>48.69</v>
      </c>
      <c r="DP6" s="22">
        <f t="shared" si="12"/>
        <v>49.62</v>
      </c>
      <c r="DQ6" s="22">
        <f t="shared" si="12"/>
        <v>50.5</v>
      </c>
      <c r="DR6" s="21" t="str">
        <f>IF(DR7="","",IF(DR7="-","【-】","【"&amp;SUBSTITUTE(TEXT(DR7,"#,##0.00"),"-","△")&amp;"】"))</f>
        <v>【50.88】</v>
      </c>
      <c r="DS6" s="22">
        <f>IF(DS7="",NA(),DS7)</f>
        <v>12.43</v>
      </c>
      <c r="DT6" s="22">
        <f t="shared" ref="DT6:EB6" si="13">IF(DT7="",NA(),DT7)</f>
        <v>13.81</v>
      </c>
      <c r="DU6" s="22">
        <f t="shared" si="13"/>
        <v>14.08</v>
      </c>
      <c r="DV6" s="22">
        <f t="shared" si="13"/>
        <v>14.31</v>
      </c>
      <c r="DW6" s="22">
        <f t="shared" si="13"/>
        <v>16.41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0.87</v>
      </c>
      <c r="EE6" s="22">
        <f t="shared" ref="EE6:EM6" si="14">IF(EE7="",NA(),EE7)</f>
        <v>0.96</v>
      </c>
      <c r="EF6" s="22">
        <f t="shared" si="14"/>
        <v>0.44</v>
      </c>
      <c r="EG6" s="22">
        <f t="shared" si="14"/>
        <v>0.22</v>
      </c>
      <c r="EH6" s="22">
        <f t="shared" si="14"/>
        <v>0.43</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422045</v>
      </c>
      <c r="D7" s="24">
        <v>46</v>
      </c>
      <c r="E7" s="24">
        <v>1</v>
      </c>
      <c r="F7" s="24">
        <v>0</v>
      </c>
      <c r="G7" s="24">
        <v>1</v>
      </c>
      <c r="H7" s="24" t="s">
        <v>92</v>
      </c>
      <c r="I7" s="24" t="s">
        <v>93</v>
      </c>
      <c r="J7" s="24" t="s">
        <v>94</v>
      </c>
      <c r="K7" s="24" t="s">
        <v>95</v>
      </c>
      <c r="L7" s="24" t="s">
        <v>96</v>
      </c>
      <c r="M7" s="24" t="s">
        <v>97</v>
      </c>
      <c r="N7" s="25" t="s">
        <v>98</v>
      </c>
      <c r="O7" s="25">
        <v>74.7</v>
      </c>
      <c r="P7" s="25">
        <v>91.6</v>
      </c>
      <c r="Q7" s="25">
        <v>3590</v>
      </c>
      <c r="R7" s="25">
        <v>135349</v>
      </c>
      <c r="S7" s="25">
        <v>341.79</v>
      </c>
      <c r="T7" s="25">
        <v>396</v>
      </c>
      <c r="U7" s="25">
        <v>123615</v>
      </c>
      <c r="V7" s="25">
        <v>112.57</v>
      </c>
      <c r="W7" s="25">
        <v>1098.1199999999999</v>
      </c>
      <c r="X7" s="25">
        <v>112.91</v>
      </c>
      <c r="Y7" s="25">
        <v>109.15</v>
      </c>
      <c r="Z7" s="25">
        <v>108.55</v>
      </c>
      <c r="AA7" s="25">
        <v>110.27</v>
      </c>
      <c r="AB7" s="25">
        <v>110.12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630.92999999999995</v>
      </c>
      <c r="AU7" s="25">
        <v>742.18</v>
      </c>
      <c r="AV7" s="25">
        <v>656.17</v>
      </c>
      <c r="AW7" s="25">
        <v>431.63</v>
      </c>
      <c r="AX7" s="25">
        <v>351.21</v>
      </c>
      <c r="AY7" s="25">
        <v>337.49</v>
      </c>
      <c r="AZ7" s="25">
        <v>335.6</v>
      </c>
      <c r="BA7" s="25">
        <v>358.91</v>
      </c>
      <c r="BB7" s="25">
        <v>360.96</v>
      </c>
      <c r="BC7" s="25">
        <v>351.29</v>
      </c>
      <c r="BD7" s="25">
        <v>261.51</v>
      </c>
      <c r="BE7" s="25">
        <v>301.55</v>
      </c>
      <c r="BF7" s="25">
        <v>302.64999999999998</v>
      </c>
      <c r="BG7" s="25">
        <v>305.82</v>
      </c>
      <c r="BH7" s="25">
        <v>312.95</v>
      </c>
      <c r="BI7" s="25">
        <v>323.70999999999998</v>
      </c>
      <c r="BJ7" s="25">
        <v>265.92</v>
      </c>
      <c r="BK7" s="25">
        <v>258.26</v>
      </c>
      <c r="BL7" s="25">
        <v>247.27</v>
      </c>
      <c r="BM7" s="25">
        <v>239.18</v>
      </c>
      <c r="BN7" s="25">
        <v>236.29</v>
      </c>
      <c r="BO7" s="25">
        <v>265.16000000000003</v>
      </c>
      <c r="BP7" s="25">
        <v>107.5</v>
      </c>
      <c r="BQ7" s="25">
        <v>103.45</v>
      </c>
      <c r="BR7" s="25">
        <v>103.05</v>
      </c>
      <c r="BS7" s="25">
        <v>103.71</v>
      </c>
      <c r="BT7" s="25">
        <v>103.12</v>
      </c>
      <c r="BU7" s="25">
        <v>105.86</v>
      </c>
      <c r="BV7" s="25">
        <v>106.07</v>
      </c>
      <c r="BW7" s="25">
        <v>105.34</v>
      </c>
      <c r="BX7" s="25">
        <v>101.89</v>
      </c>
      <c r="BY7" s="25">
        <v>104.33</v>
      </c>
      <c r="BZ7" s="25">
        <v>102.35</v>
      </c>
      <c r="CA7" s="25">
        <v>169.84</v>
      </c>
      <c r="CB7" s="25">
        <v>176.25</v>
      </c>
      <c r="CC7" s="25">
        <v>176.38</v>
      </c>
      <c r="CD7" s="25">
        <v>174.34</v>
      </c>
      <c r="CE7" s="25">
        <v>176.04</v>
      </c>
      <c r="CF7" s="25">
        <v>158.58000000000001</v>
      </c>
      <c r="CG7" s="25">
        <v>159.22</v>
      </c>
      <c r="CH7" s="25">
        <v>159.6</v>
      </c>
      <c r="CI7" s="25">
        <v>156.32</v>
      </c>
      <c r="CJ7" s="25">
        <v>157.4</v>
      </c>
      <c r="CK7" s="25">
        <v>167.74</v>
      </c>
      <c r="CL7" s="25">
        <v>71.42</v>
      </c>
      <c r="CM7" s="25">
        <v>71.58</v>
      </c>
      <c r="CN7" s="25">
        <v>70.48</v>
      </c>
      <c r="CO7" s="25">
        <v>71.66</v>
      </c>
      <c r="CP7" s="25">
        <v>72.150000000000006</v>
      </c>
      <c r="CQ7" s="25">
        <v>62.38</v>
      </c>
      <c r="CR7" s="25">
        <v>62.83</v>
      </c>
      <c r="CS7" s="25">
        <v>62.05</v>
      </c>
      <c r="CT7" s="25">
        <v>63.23</v>
      </c>
      <c r="CU7" s="25">
        <v>62.59</v>
      </c>
      <c r="CV7" s="25">
        <v>60.29</v>
      </c>
      <c r="CW7" s="25">
        <v>88.45</v>
      </c>
      <c r="CX7" s="25">
        <v>87.41</v>
      </c>
      <c r="CY7" s="25">
        <v>87.45</v>
      </c>
      <c r="CZ7" s="25">
        <v>87.41</v>
      </c>
      <c r="DA7" s="25">
        <v>87.34</v>
      </c>
      <c r="DB7" s="25">
        <v>89.17</v>
      </c>
      <c r="DC7" s="25">
        <v>88.86</v>
      </c>
      <c r="DD7" s="25">
        <v>89.11</v>
      </c>
      <c r="DE7" s="25">
        <v>89.35</v>
      </c>
      <c r="DF7" s="25">
        <v>89.7</v>
      </c>
      <c r="DG7" s="25">
        <v>90.12</v>
      </c>
      <c r="DH7" s="25">
        <v>47.97</v>
      </c>
      <c r="DI7" s="25">
        <v>48.81</v>
      </c>
      <c r="DJ7" s="25">
        <v>50.31</v>
      </c>
      <c r="DK7" s="25">
        <v>51.5</v>
      </c>
      <c r="DL7" s="25">
        <v>53.03</v>
      </c>
      <c r="DM7" s="25">
        <v>46.99</v>
      </c>
      <c r="DN7" s="25">
        <v>47.89</v>
      </c>
      <c r="DO7" s="25">
        <v>48.69</v>
      </c>
      <c r="DP7" s="25">
        <v>49.62</v>
      </c>
      <c r="DQ7" s="25">
        <v>50.5</v>
      </c>
      <c r="DR7" s="25">
        <v>50.88</v>
      </c>
      <c r="DS7" s="25">
        <v>12.43</v>
      </c>
      <c r="DT7" s="25">
        <v>13.81</v>
      </c>
      <c r="DU7" s="25">
        <v>14.08</v>
      </c>
      <c r="DV7" s="25">
        <v>14.31</v>
      </c>
      <c r="DW7" s="25">
        <v>16.41</v>
      </c>
      <c r="DX7" s="25">
        <v>15.83</v>
      </c>
      <c r="DY7" s="25">
        <v>16.899999999999999</v>
      </c>
      <c r="DZ7" s="25">
        <v>18.260000000000002</v>
      </c>
      <c r="EA7" s="25">
        <v>19.510000000000002</v>
      </c>
      <c r="EB7" s="25">
        <v>21.19</v>
      </c>
      <c r="EC7" s="25">
        <v>22.3</v>
      </c>
      <c r="ED7" s="25">
        <v>0.87</v>
      </c>
      <c r="EE7" s="25">
        <v>0.96</v>
      </c>
      <c r="EF7" s="25">
        <v>0.44</v>
      </c>
      <c r="EG7" s="25">
        <v>0.22</v>
      </c>
      <c r="EH7" s="25">
        <v>0.43</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2022-12-01T01:05:46Z</dcterms:created>
  <dcterms:modified xsi:type="dcterms:W3CDTF">2023-01-20T09:52:58Z</dcterms:modified>
  <cp:category/>
</cp:coreProperties>
</file>