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a698\Desktop\"/>
    </mc:Choice>
  </mc:AlternateContent>
  <xr:revisionPtr revIDLastSave="0" documentId="8_{D059370F-664D-4703-B584-B85C61FB2794}" xr6:coauthVersionLast="43" xr6:coauthVersionMax="43" xr10:uidLastSave="{00000000-0000-0000-0000-000000000000}"/>
  <workbookProtection workbookAlgorithmName="SHA-512" workbookHashValue="D0BzYYY8h+LdYJ8lSVte6SNL7rRg0dYAYR9cy8UTJYxxtfkwvRAEkGTI2HdLLJIjNLFawVW8Fj6FrQMwug7Tew==" workbookSaltValue="uzJpUDuo4LaxsRj1itimi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<sst xmlns="http://schemas.openxmlformats.org/spreadsheetml/2006/main" count="228" uniqueCount="114">
  <si>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</si>
  <si>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</si>
  <si>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</si>
  <si>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</si>
  <si>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</si>
  <si>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</si>
  <si>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</si>
  <si>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</si>
  <si>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</si>
  <si>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</si>
  <si>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</si>
  <si>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</si>
  <si>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</si>
  <si>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</si>
  <si>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</si>
  <si>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</si>
  <si>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</si>
  <si>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</si>
  <si>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</si>
  <si>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</si>
  <si>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</si>
  <si>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</si>
  <si>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</si>
  <si>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</si>
  <si>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</si>
  <si>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</si>
  <si>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</si>
  <si>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</si>
  <si>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</si>
  <si>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</si>
  <si>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</si>
  <si>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</si>
  <si>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</si>
  <si>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</si>
  <si>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</si>
  <si>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</si>
  <si>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</si>
  <si>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</si>
  <si>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</si>
  <si>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</si>
  <si>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</si>
  <si>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</si>
  <si>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</si>
  <si>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</si>
  <si>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</si>
  <si>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</si>
  <si>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</si>
  <si>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</si>
  <si>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</si>
  <si>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</si>
  <si>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</si>
  <si>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</si>
  <si>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</si>
  <si>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</si>
  <si>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</si>
  <si>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</si>
  <si>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</si>
  <si>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</si>
  <si>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</si>
  <si>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</si>
  <si>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</si>
  <si>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</si>
  <si>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</si>
  <si>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</si>
  <si>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</si>
  <si>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</si>
  <si>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</si>
  <si>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</si>
  <si>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</si>
  <si>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</si>
  <si>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</si>
  <si>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</si>
  <si>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</si>
  <si>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</si>
  <si>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</si>
  <si>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</si>
  <si>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</si>
  <si>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</si>
  <si>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</si>
  <si>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</si>
  <si>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</si>
  <si>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</si>
  <si>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</si>
  <si>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</si>
  <si>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</si>
  <si>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</si>
  <si>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</si>
  <si>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</si>
  <si>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</si>
  <si>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</si>
  <si>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</si>
  <si>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</si>
  <si>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</si>
  <si>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</si>
  <si>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</si>
  <si>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</si>
  <si>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</si>
  <si>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</si>
  <si>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</si>
  <si>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</si>
  <si>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</si>
  <si>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</si>
  <si>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</si>
  <si>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</si>
  <si>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</si>
  <si>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</si>
  <si>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</si>
  <si>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</si>
  <si>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</si>
  <si>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</si>
  <si>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</si>
  <si>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100％天然地下水を塩素滅菌だけの浄水処理と緩やかな地形を利用した自然流下方式による配水をしていることから、給水原価は安価に抑えられ、低料金での水道水を供給することができている。
　経営面については、経常利益を維持することが出来ており、安定的な経営を行うことができた。
　今後は、水道施設の耐震化事業や老朽化した施設更新を継続的に行うことによる事業費の増に伴う企業債の増加により企業債償還が大きくな負担となるため、公営企業として「公共性」と「経済性」に配慮した、合理的な事業運営に努める。
</t>
    <rPh sb="141" eb="143">
      <t>スイドウ</t>
    </rPh>
    <rPh sb="143" eb="145">
      <t>シセツ</t>
    </rPh>
    <rPh sb="146" eb="149">
      <t>タイシンカ</t>
    </rPh>
    <rPh sb="149" eb="151">
      <t>ジギョウ</t>
    </rPh>
    <rPh sb="173" eb="176">
      <t>ジギョウヒ</t>
    </rPh>
    <rPh sb="179" eb="180">
      <t>トモナ</t>
    </rPh>
    <rPh sb="181" eb="183">
      <t>キギョウ</t>
    </rPh>
    <rPh sb="183" eb="184">
      <t>サイ</t>
    </rPh>
    <rPh sb="185" eb="187">
      <t>ゾウカ</t>
    </rPh>
    <rPh sb="190" eb="192">
      <t>キギョウ</t>
    </rPh>
    <rPh sb="192" eb="193">
      <t>サイ</t>
    </rPh>
    <rPh sb="193" eb="195">
      <t>ショウカン</t>
    </rPh>
    <rPh sb="196" eb="197">
      <t>オオ</t>
    </rPh>
    <rPh sb="200" eb="202">
      <t>フタン</t>
    </rPh>
    <phoneticPr fontId="4"/>
  </si>
  <si>
    <t xml:space="preserve">①経常収支比率
　R2年度に経営戦略策定業務委託が終了したことでR3年度の費用は減少に転じ前年度から3.36ポイント増加し類似団体の平均値より若干高く推移しており、問題は無いと思われる。
②累積欠損金比率
　欠損金は生じてないため問題はない。
③流動比率
　水道施設の耐震化事業により工事費が増加し、現金支払いが増えたため昨年度より97.82ポイント減少している。今のところ100％以上であり問題は無いと思われる。
④企業債残高対給水収益比率
　水道施設耐震化事業（H30～R5）の財源不足を補うために企業債を充てているため、上昇傾向にある。
⑤料金回収率
　類似団体平均値と比較しても良好な値と思われる。
⑥給水原価
　地下水を自然流下方式により配水しているため、動力費等からなる原価を類似団体平均値よりも安く抑えることができている。
⑦施設利用率
　類似団体と同レベルで推移していることから比較的問題ないと考える。
⑧有収率
　計画的に老朽化した管輅更新と早期の漏水修繕により、有収率は増加している状況である。
</t>
    <rPh sb="11" eb="13">
      <t>ネンド</t>
    </rPh>
    <rPh sb="14" eb="16">
      <t>ケイエイ</t>
    </rPh>
    <rPh sb="16" eb="18">
      <t>センリャク</t>
    </rPh>
    <rPh sb="18" eb="20">
      <t>サクテイ</t>
    </rPh>
    <rPh sb="20" eb="22">
      <t>ギョウム</t>
    </rPh>
    <rPh sb="22" eb="24">
      <t>イタク</t>
    </rPh>
    <rPh sb="25" eb="27">
      <t>シュウリョウ</t>
    </rPh>
    <rPh sb="34" eb="36">
      <t>ネンド</t>
    </rPh>
    <rPh sb="37" eb="39">
      <t>ヒヨウ</t>
    </rPh>
    <rPh sb="40" eb="42">
      <t>ゲンショウ</t>
    </rPh>
    <rPh sb="43" eb="44">
      <t>テン</t>
    </rPh>
    <rPh sb="58" eb="60">
      <t>ゾウカ</t>
    </rPh>
    <rPh sb="71" eb="73">
      <t>ジャッカン</t>
    </rPh>
    <rPh sb="73" eb="74">
      <t>タカ</t>
    </rPh>
    <rPh sb="82" eb="84">
      <t>モンダイ</t>
    </rPh>
    <rPh sb="85" eb="86">
      <t>ナ</t>
    </rPh>
    <rPh sb="88" eb="89">
      <t>オモ</t>
    </rPh>
    <rPh sb="129" eb="131">
      <t>スイドウ</t>
    </rPh>
    <rPh sb="131" eb="133">
      <t>シセツ</t>
    </rPh>
    <rPh sb="134" eb="137">
      <t>タイシンカ</t>
    </rPh>
    <rPh sb="137" eb="139">
      <t>ジギョウ</t>
    </rPh>
    <rPh sb="142" eb="145">
      <t>コウジヒ</t>
    </rPh>
    <rPh sb="146" eb="148">
      <t>ゾウカ</t>
    </rPh>
    <rPh sb="150" eb="152">
      <t>ゲンキン</t>
    </rPh>
    <rPh sb="152" eb="154">
      <t>シハラ</t>
    </rPh>
    <rPh sb="156" eb="157">
      <t>フ</t>
    </rPh>
    <rPh sb="161" eb="164">
      <t>サクネンド</t>
    </rPh>
    <rPh sb="175" eb="177">
      <t>ゲンショウ</t>
    </rPh>
    <rPh sb="182" eb="183">
      <t>イマ</t>
    </rPh>
    <rPh sb="202" eb="203">
      <t>オモ</t>
    </rPh>
    <rPh sb="377" eb="379">
      <t>ルイジ</t>
    </rPh>
    <rPh sb="379" eb="381">
      <t>ダンタイ</t>
    </rPh>
    <rPh sb="382" eb="383">
      <t>ドウ</t>
    </rPh>
    <rPh sb="387" eb="389">
      <t>スイイ</t>
    </rPh>
    <rPh sb="397" eb="400">
      <t>ヒカクテキ</t>
    </rPh>
    <rPh sb="400" eb="402">
      <t>モンダイ</t>
    </rPh>
    <rPh sb="405" eb="406">
      <t>カンガ</t>
    </rPh>
    <phoneticPr fontId="4"/>
  </si>
  <si>
    <t>①有形固定資産減価償却率
　水道施設耐震化事業に取り組んでいることから改善傾向にあり、類似団体平均値よりも良好な値であると思われる。
②管路経年化率
　管路の経過年数や漏水状況を考慮しながら優先順位を決めて更新を行っているが、耐用年数経過管の全てを更新するための資金が不足しているため、類似団体同様上昇傾向にある。
③管路更新率
　水道施設耐震化事業（H30～R5）により、配水池等の施設更新に重点を置いているため、事業完了後は管路更新に重点を置き更新に努める。</t>
    <rPh sb="14" eb="16">
      <t>スイドウ</t>
    </rPh>
    <rPh sb="16" eb="18">
      <t>シセツ</t>
    </rPh>
    <rPh sb="18" eb="21">
      <t>タイシンカ</t>
    </rPh>
    <rPh sb="21" eb="23">
      <t>ジギョウ</t>
    </rPh>
    <rPh sb="24" eb="25">
      <t>ト</t>
    </rPh>
    <rPh sb="26" eb="27">
      <t>ク</t>
    </rPh>
    <rPh sb="35" eb="37">
      <t>カイゼン</t>
    </rPh>
    <rPh sb="37" eb="39">
      <t>ケイコウ</t>
    </rPh>
    <rPh sb="76" eb="78">
      <t>カンロ</t>
    </rPh>
    <rPh sb="84" eb="86">
      <t>ロウスイ</t>
    </rPh>
    <rPh sb="86" eb="88">
      <t>ジョウキョウ</t>
    </rPh>
    <rPh sb="143" eb="145">
      <t>ルイジ</t>
    </rPh>
    <rPh sb="145" eb="147">
      <t>ダンタイ</t>
    </rPh>
    <rPh sb="147" eb="149">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</si>
</sst>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1.1499999999999999</c:v>
                </c:pt>
                <c:pt idx="1">
                  <c:v>0.56000000000000005</c:v>
                </c:pt>
                <c:pt idx="2">
                  <c:v>0.76</c:v>
                </c:pt>
                <c:pt idx="3">
                  <c:v>1.26</c:v>
                </c:pt>
                <c:pt idx="4">
                  <c:v>0.2</c:v>
                </c:pt>
              </c:numCache>
            </c:numRef>
          </c:val>
          <c:extLst>
            <c:ext xmlns:c16="http://schemas.microsoft.com/office/drawing/2014/chart" uri="{C3380CC4-5D6E-409C-BE32-E72D297353CC}">
              <c16:uniqueId val="{00000000-3C4B-4DB0-9B09-53E450FFC6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3C4B-4DB0-9B09-53E450FFC6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51.45</c:v>
                </c:pt>
                <c:pt idx="1">
                  <c:v>50.62</c:v>
                </c:pt>
                <c:pt idx="2">
                  <c:v>61.87</c:v>
                </c:pt>
                <c:pt idx="3">
                  <c:v>59.62</c:v>
                </c:pt>
                <c:pt idx="4">
                  <c:v>59.03</c:v>
                </c:pt>
              </c:numCache>
            </c:numRef>
          </c:val>
          <c:extLst>
            <c:ext xmlns:c16="http://schemas.microsoft.com/office/drawing/2014/chart" uri="{C3380CC4-5D6E-409C-BE32-E72D297353CC}">
              <c16:uniqueId val="{00000000-536D-47E5-8884-3F29C893A5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536D-47E5-8884-3F29C893A5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76.430000000000007</c:v>
                </c:pt>
                <c:pt idx="1">
                  <c:v>77.2</c:v>
                </c:pt>
                <c:pt idx="2">
                  <c:v>77.319999999999993</c:v>
                </c:pt>
                <c:pt idx="3">
                  <c:v>80.849999999999994</c:v>
                </c:pt>
                <c:pt idx="4">
                  <c:v>81.22</c:v>
                </c:pt>
              </c:numCache>
            </c:numRef>
          </c:val>
          <c:extLst>
            <c:ext xmlns:c16="http://schemas.microsoft.com/office/drawing/2014/chart" uri="{C3380CC4-5D6E-409C-BE32-E72D297353CC}">
              <c16:uniqueId val="{00000000-6DFD-4535-AA2F-A0A1054DF8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6DFD-4535-AA2F-A0A1054DF8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119.99</c:v>
                </c:pt>
                <c:pt idx="1">
                  <c:v>121.12</c:v>
                </c:pt>
                <c:pt idx="2">
                  <c:v>115.95</c:v>
                </c:pt>
                <c:pt idx="3">
                  <c:v>111.59</c:v>
                </c:pt>
                <c:pt idx="4">
                  <c:v>114.95</c:v>
                </c:pt>
              </c:numCache>
            </c:numRef>
          </c:val>
          <c:extLst>
            <c:ext xmlns:c16="http://schemas.microsoft.com/office/drawing/2014/chart" uri="{C3380CC4-5D6E-409C-BE32-E72D297353CC}">
              <c16:uniqueId val="{00000000-F37E-4ADC-B1C8-E710E3898A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F37E-4ADC-B1C8-E710E3898A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32.53</c:v>
                </c:pt>
                <c:pt idx="1">
                  <c:v>34.94</c:v>
                </c:pt>
                <c:pt idx="2">
                  <c:v>37.26</c:v>
                </c:pt>
                <c:pt idx="3">
                  <c:v>38.53</c:v>
                </c:pt>
                <c:pt idx="4">
                  <c:v>37.479999999999997</c:v>
                </c:pt>
              </c:numCache>
            </c:numRef>
          </c:val>
          <c:extLst>
            <c:ext xmlns:c16="http://schemas.microsoft.com/office/drawing/2014/chart" uri="{C3380CC4-5D6E-409C-BE32-E72D297353CC}">
              <c16:uniqueId val="{00000000-28F9-45E7-A1E6-83D2622B7E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8F9-45E7-A1E6-83D2622B7E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10.029999999999999</c:v>
                </c:pt>
                <c:pt idx="1">
                  <c:v>10.73</c:v>
                </c:pt>
                <c:pt idx="2">
                  <c:v>15.27</c:v>
                </c:pt>
                <c:pt idx="3">
                  <c:v>14.95</c:v>
                </c:pt>
                <c:pt idx="4">
                  <c:v>17.899999999999999</c:v>
                </c:pt>
              </c:numCache>
            </c:numRef>
          </c:val>
          <c:extLst>
            <c:ext xmlns:c16="http://schemas.microsoft.com/office/drawing/2014/chart" uri="{C3380CC4-5D6E-409C-BE32-E72D297353CC}">
              <c16:uniqueId val="{00000000-12BD-4E59-B20D-028C580307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12BD-4E59-B20D-028C580307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2E-40EA-A666-433E7D72D0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592E-40EA-A666-433E7D72D0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284.29000000000002</c:v>
                </c:pt>
                <c:pt idx="1">
                  <c:v>352.01</c:v>
                </c:pt>
                <c:pt idx="2">
                  <c:v>371.09</c:v>
                </c:pt>
                <c:pt idx="3">
                  <c:v>245.97</c:v>
                </c:pt>
                <c:pt idx="4">
                  <c:v>148.15</c:v>
                </c:pt>
              </c:numCache>
            </c:numRef>
          </c:val>
          <c:extLst>
            <c:ext xmlns:c16="http://schemas.microsoft.com/office/drawing/2014/chart" uri="{C3380CC4-5D6E-409C-BE32-E72D297353CC}">
              <c16:uniqueId val="{00000000-1B44-48E9-8BC7-06B5DBF8C2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1B44-48E9-8BC7-06B5DBF8C2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725.88</c:v>
                </c:pt>
                <c:pt idx="1">
                  <c:v>734.71</c:v>
                </c:pt>
                <c:pt idx="2">
                  <c:v>755.51</c:v>
                </c:pt>
                <c:pt idx="3">
                  <c:v>761.91</c:v>
                </c:pt>
                <c:pt idx="4">
                  <c:v>828.06</c:v>
                </c:pt>
              </c:numCache>
            </c:numRef>
          </c:val>
          <c:extLst>
            <c:ext xmlns:c16="http://schemas.microsoft.com/office/drawing/2014/chart" uri="{C3380CC4-5D6E-409C-BE32-E72D297353CC}">
              <c16:uniqueId val="{00000000-AE75-46A4-B90B-781317577C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AE75-46A4-B90B-781317577C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118.47</c:v>
                </c:pt>
                <c:pt idx="1">
                  <c:v>120.15</c:v>
                </c:pt>
                <c:pt idx="2">
                  <c:v>114.9</c:v>
                </c:pt>
                <c:pt idx="3">
                  <c:v>109.63</c:v>
                </c:pt>
                <c:pt idx="4">
                  <c:v>113.43</c:v>
                </c:pt>
              </c:numCache>
            </c:numRef>
          </c:val>
          <c:extLst>
            <c:ext xmlns:c16="http://schemas.microsoft.com/office/drawing/2014/chart" uri="{C3380CC4-5D6E-409C-BE32-E72D297353CC}">
              <c16:uniqueId val="{00000000-7AE4-4409-B6CE-A2CAE6800E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AE4-4409-B6CE-A2CAE6800E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120.35</c:v>
                </c:pt>
                <c:pt idx="1">
                  <c:v>119.05</c:v>
                </c:pt>
                <c:pt idx="2">
                  <c:v>124.89</c:v>
                </c:pt>
                <c:pt idx="3">
                  <c:v>130.49</c:v>
                </c:pt>
                <c:pt idx="4">
                  <c:v>125.97</c:v>
                </c:pt>
              </c:numCache>
            </c:numRef>
          </c:val>
          <c:extLst>
            <c:ext xmlns:c16="http://schemas.microsoft.com/office/drawing/2014/chart" uri="{C3380CC4-5D6E-409C-BE32-E72D297353CC}">
              <c16:uniqueId val="{00000000-126F-4038-B7C7-044041676F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26F-4038-B7C7-044041676F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27" zoomScaleNormal="100" workbookViewId="0">
      <selection activeCell="BC36" sqref="BC3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島原市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43670</v>
      </c>
      <c r="AM8" s="45"/>
      <c r="AN8" s="45"/>
      <c r="AO8" s="45"/>
      <c r="AP8" s="45"/>
      <c r="AQ8" s="45"/>
      <c r="AR8" s="45"/>
      <c r="AS8" s="45"/>
      <c r="AT8" s="46">
        <f>データ!$S$6</f>
        <v>82.96</v>
      </c>
      <c r="AU8" s="47"/>
      <c r="AV8" s="47"/>
      <c r="AW8" s="47"/>
      <c r="AX8" s="47"/>
      <c r="AY8" s="47"/>
      <c r="AZ8" s="47"/>
      <c r="BA8" s="47"/>
      <c r="BB8" s="48">
        <f>データ!$T$6</f>
        <v>526.4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40.85</v>
      </c>
      <c r="J10" s="47"/>
      <c r="K10" s="47"/>
      <c r="L10" s="47"/>
      <c r="M10" s="47"/>
      <c r="N10" s="47"/>
      <c r="O10" s="81"/>
      <c r="P10" s="48">
        <f>データ!$P$6</f>
        <v>99.34</v>
      </c>
      <c r="Q10" s="48"/>
      <c r="R10" s="48"/>
      <c r="S10" s="48"/>
      <c r="T10" s="48"/>
      <c r="U10" s="48"/>
      <c r="V10" s="48"/>
      <c r="W10" s="45">
        <f>データ!$Q$6</f>
        <v>2805</v>
      </c>
      <c r="X10" s="45"/>
      <c r="Y10" s="45"/>
      <c r="Z10" s="45"/>
      <c r="AA10" s="45"/>
      <c r="AB10" s="45"/>
      <c r="AC10" s="45"/>
      <c r="AD10" s="2"/>
      <c r="AE10" s="2"/>
      <c r="AF10" s="2"/>
      <c r="AG10" s="2"/>
      <c r="AH10" s="2"/>
      <c r="AI10" s="2"/>
      <c r="AJ10" s="2"/>
      <c r="AK10" s="2"/>
      <c r="AL10" s="45">
        <f>データ!$U$6</f>
        <v>42999</v>
      </c>
      <c r="AM10" s="45"/>
      <c r="AN10" s="45"/>
      <c r="AO10" s="45"/>
      <c r="AP10" s="45"/>
      <c r="AQ10" s="45"/>
      <c r="AR10" s="45"/>
      <c r="AS10" s="45"/>
      <c r="AT10" s="46">
        <f>データ!$V$6</f>
        <v>47.9</v>
      </c>
      <c r="AU10" s="47"/>
      <c r="AV10" s="47"/>
      <c r="AW10" s="47"/>
      <c r="AX10" s="47"/>
      <c r="AY10" s="47"/>
      <c r="AZ10" s="47"/>
      <c r="BA10" s="47"/>
      <c r="BB10" s="48">
        <f>データ!$W$6</f>
        <v>897.68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dXTEPrJU16/XSMuS8aMjIBJWvTrHDuJMZ01i/Sx+V408MDlF1rrIyO8wEEkIcBTvNY1a32yEYkED8uzoSsdyQ==" saltValue="2tUrULlpfccjja1QJuGo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422037</v>
      </c>
      <c r="D6" s="20">
        <f t="shared" si="3"/>
        <v>46</v>
      </c>
      <c r="E6" s="20">
        <f t="shared" si="3"/>
        <v>1</v>
      </c>
      <c r="F6" s="20">
        <f t="shared" si="3"/>
        <v>0</v>
      </c>
      <c r="G6" s="20">
        <f t="shared" si="3"/>
        <v>1</v>
      </c>
      <c r="H6" s="20" t="str">
        <f t="shared" si="3"/>
        <v>長崎県　島原市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40.85</v>
      </c>
      <c r="P6" s="21">
        <f t="shared" si="3"/>
        <v>99.34</v>
      </c>
      <c r="Q6" s="21">
        <f t="shared" si="3"/>
        <v>2805</v>
      </c>
      <c r="R6" s="21">
        <f t="shared" si="3"/>
        <v>43670</v>
      </c>
      <c r="S6" s="21">
        <f t="shared" si="3"/>
        <v>82.96</v>
      </c>
      <c r="T6" s="21">
        <f t="shared" si="3"/>
        <v>526.4</v>
      </c>
      <c r="U6" s="21">
        <f t="shared" si="3"/>
        <v>42999</v>
      </c>
      <c r="V6" s="21">
        <f t="shared" si="3"/>
        <v>47.9</v>
      </c>
      <c r="W6" s="21">
        <f t="shared" si="3"/>
        <v>897.68</v>
      </c>
      <c r="X6" s="22">
        <f>IF(X7="",NA(),X7)</f>
        <v>119.99</v>
      </c>
      <c r="Y6" s="22">
        <f t="shared" ref="Y6:AG6" si="4">IF(Y7="",NA(),Y7)</f>
        <v>121.12</v>
      </c>
      <c r="Z6" s="22">
        <f t="shared" si="4"/>
        <v>115.95</v>
      </c>
      <c r="AA6" s="22">
        <f t="shared" si="4"/>
        <v>111.59</v>
      </c>
      <c r="AB6" s="22">
        <f t="shared" si="4"/>
        <v>114.95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284.29000000000002</v>
      </c>
      <c r="AU6" s="22">
        <f t="shared" ref="AU6:BC6" si="6">IF(AU7="",NA(),AU7)</f>
        <v>352.01</v>
      </c>
      <c r="AV6" s="22">
        <f t="shared" si="6"/>
        <v>371.09</v>
      </c>
      <c r="AW6" s="22">
        <f t="shared" si="6"/>
        <v>245.97</v>
      </c>
      <c r="AX6" s="22">
        <f t="shared" si="6"/>
        <v>148.15</v>
      </c>
      <c r="AY6" s="22">
        <f t="shared" si="6"/>
        <v>357.34</v>
      </c>
      <c r="AZ6" s="22">
        <f t="shared" si="6"/>
        <v>366.03</v>
      </c>
      <c r="BA6" s="22">
        <f t="shared" si="6"/>
        <v>365.18</v>
      </c>
      <c r="BB6" s="22">
        <f t="shared" si="6"/>
        <v>327.77</v>
      </c>
      <c r="BC6" s="22">
        <f t="shared" si="6"/>
        <v>338.02</v>
      </c>
      <c r="BD6" s="21" t="str">
        <f>IF(BD7="","",IF(BD7="-","【-】","【"&amp;SUBSTITUTE(TEXT(BD7,"#,##0.00"),"-","△")&amp;"】"))</f>
        <v>【261.51】</v>
      </c>
      <c r="BE6" s="22">
        <f>IF(BE7="",NA(),BE7)</f>
        <v>725.88</v>
      </c>
      <c r="BF6" s="22">
        <f t="shared" ref="BF6:BN6" si="7">IF(BF7="",NA(),BF7)</f>
        <v>734.71</v>
      </c>
      <c r="BG6" s="22">
        <f t="shared" si="7"/>
        <v>755.51</v>
      </c>
      <c r="BH6" s="22">
        <f t="shared" si="7"/>
        <v>761.91</v>
      </c>
      <c r="BI6" s="22">
        <f t="shared" si="7"/>
        <v>828.06</v>
      </c>
      <c r="BJ6" s="22">
        <f t="shared" si="7"/>
        <v>373.69</v>
      </c>
      <c r="BK6" s="22">
        <f t="shared" si="7"/>
        <v>370.12</v>
      </c>
      <c r="BL6" s="22">
        <f t="shared" si="7"/>
        <v>371.65</v>
      </c>
      <c r="BM6" s="22">
        <f t="shared" si="7"/>
        <v>397.1</v>
      </c>
      <c r="BN6" s="22">
        <f t="shared" si="7"/>
        <v>379.91</v>
      </c>
      <c r="BO6" s="21" t="str">
        <f>IF(BO7="","",IF(BO7="-","【-】","【"&amp;SUBSTITUTE(TEXT(BO7,"#,##0.00"),"-","△")&amp;"】"))</f>
        <v>【265.16】</v>
      </c>
      <c r="BP6" s="22">
        <f>IF(BP7="",NA(),BP7)</f>
        <v>118.47</v>
      </c>
      <c r="BQ6" s="22">
        <f t="shared" ref="BQ6:BY6" si="8">IF(BQ7="",NA(),BQ7)</f>
        <v>120.15</v>
      </c>
      <c r="BR6" s="22">
        <f t="shared" si="8"/>
        <v>114.9</v>
      </c>
      <c r="BS6" s="22">
        <f t="shared" si="8"/>
        <v>109.63</v>
      </c>
      <c r="BT6" s="22">
        <f t="shared" si="8"/>
        <v>113.43</v>
      </c>
      <c r="BU6" s="22">
        <f t="shared" si="8"/>
        <v>99.87</v>
      </c>
      <c r="BV6" s="22">
        <f t="shared" si="8"/>
        <v>100.42</v>
      </c>
      <c r="BW6" s="22">
        <f t="shared" si="8"/>
        <v>98.77</v>
      </c>
      <c r="BX6" s="22">
        <f t="shared" si="8"/>
        <v>95.79</v>
      </c>
      <c r="BY6" s="22">
        <f t="shared" si="8"/>
        <v>98.3</v>
      </c>
      <c r="BZ6" s="21" t="str">
        <f>IF(BZ7="","",IF(BZ7="-","【-】","【"&amp;SUBSTITUTE(TEXT(BZ7,"#,##0.00"),"-","△")&amp;"】"))</f>
        <v>【102.35】</v>
      </c>
      <c r="CA6" s="22">
        <f>IF(CA7="",NA(),CA7)</f>
        <v>120.35</v>
      </c>
      <c r="CB6" s="22">
        <f t="shared" ref="CB6:CJ6" si="9">IF(CB7="",NA(),CB7)</f>
        <v>119.05</v>
      </c>
      <c r="CC6" s="22">
        <f t="shared" si="9"/>
        <v>124.89</v>
      </c>
      <c r="CD6" s="22">
        <f t="shared" si="9"/>
        <v>130.49</v>
      </c>
      <c r="CE6" s="22">
        <f t="shared" si="9"/>
        <v>125.97</v>
      </c>
      <c r="CF6" s="22">
        <f t="shared" si="9"/>
        <v>171.81</v>
      </c>
      <c r="CG6" s="22">
        <f t="shared" si="9"/>
        <v>171.67</v>
      </c>
      <c r="CH6" s="22">
        <f t="shared" si="9"/>
        <v>173.67</v>
      </c>
      <c r="CI6" s="22">
        <f t="shared" si="9"/>
        <v>171.13</v>
      </c>
      <c r="CJ6" s="22">
        <f t="shared" si="9"/>
        <v>173.7</v>
      </c>
      <c r="CK6" s="21" t="str">
        <f>IF(CK7="","",IF(CK7="-","【-】","【"&amp;SUBSTITUTE(TEXT(CK7,"#,##0.00"),"-","△")&amp;"】"))</f>
        <v>【167.74】</v>
      </c>
      <c r="CL6" s="22">
        <f>IF(CL7="",NA(),CL7)</f>
        <v>51.45</v>
      </c>
      <c r="CM6" s="22">
        <f t="shared" ref="CM6:CU6" si="10">IF(CM7="",NA(),CM7)</f>
        <v>50.62</v>
      </c>
      <c r="CN6" s="22">
        <f t="shared" si="10"/>
        <v>61.87</v>
      </c>
      <c r="CO6" s="22">
        <f t="shared" si="10"/>
        <v>59.62</v>
      </c>
      <c r="CP6" s="22">
        <f t="shared" si="10"/>
        <v>59.03</v>
      </c>
      <c r="CQ6" s="22">
        <f t="shared" si="10"/>
        <v>60.03</v>
      </c>
      <c r="CR6" s="22">
        <f t="shared" si="10"/>
        <v>59.74</v>
      </c>
      <c r="CS6" s="22">
        <f t="shared" si="10"/>
        <v>59.67</v>
      </c>
      <c r="CT6" s="22">
        <f t="shared" si="10"/>
        <v>60.12</v>
      </c>
      <c r="CU6" s="22">
        <f t="shared" si="10"/>
        <v>60.34</v>
      </c>
      <c r="CV6" s="21" t="str">
        <f>IF(CV7="","",IF(CV7="-","【-】","【"&amp;SUBSTITUTE(TEXT(CV7,"#,##0.00"),"-","△")&amp;"】"))</f>
        <v>【60.29】</v>
      </c>
      <c r="CW6" s="22">
        <f>IF(CW7="",NA(),CW7)</f>
        <v>76.430000000000007</v>
      </c>
      <c r="CX6" s="22">
        <f t="shared" ref="CX6:DF6" si="11">IF(CX7="",NA(),CX7)</f>
        <v>77.2</v>
      </c>
      <c r="CY6" s="22">
        <f t="shared" si="11"/>
        <v>77.319999999999993</v>
      </c>
      <c r="CZ6" s="22">
        <f t="shared" si="11"/>
        <v>80.849999999999994</v>
      </c>
      <c r="DA6" s="22">
        <f t="shared" si="11"/>
        <v>81.22</v>
      </c>
      <c r="DB6" s="22">
        <f t="shared" si="11"/>
        <v>84.81</v>
      </c>
      <c r="DC6" s="22">
        <f t="shared" si="11"/>
        <v>84.8</v>
      </c>
      <c r="DD6" s="22">
        <f t="shared" si="11"/>
        <v>84.6</v>
      </c>
      <c r="DE6" s="22">
        <f t="shared" si="11"/>
        <v>84.24</v>
      </c>
      <c r="DF6" s="22">
        <f t="shared" si="11"/>
        <v>84.19</v>
      </c>
      <c r="DG6" s="21" t="str">
        <f>IF(DG7="","",IF(DG7="-","【-】","【"&amp;SUBSTITUTE(TEXT(DG7,"#,##0.00"),"-","△")&amp;"】"))</f>
        <v>【90.12】</v>
      </c>
      <c r="DH6" s="22">
        <f>IF(DH7="",NA(),DH7)</f>
        <v>32.53</v>
      </c>
      <c r="DI6" s="22">
        <f t="shared" ref="DI6:DQ6" si="12">IF(DI7="",NA(),DI7)</f>
        <v>34.94</v>
      </c>
      <c r="DJ6" s="22">
        <f t="shared" si="12"/>
        <v>37.26</v>
      </c>
      <c r="DK6" s="22">
        <f t="shared" si="12"/>
        <v>38.53</v>
      </c>
      <c r="DL6" s="22">
        <f t="shared" si="12"/>
        <v>37.479999999999997</v>
      </c>
      <c r="DM6" s="22">
        <f t="shared" si="12"/>
        <v>47.28</v>
      </c>
      <c r="DN6" s="22">
        <f t="shared" si="12"/>
        <v>47.66</v>
      </c>
      <c r="DO6" s="22">
        <f t="shared" si="12"/>
        <v>48.17</v>
      </c>
      <c r="DP6" s="22">
        <f t="shared" si="12"/>
        <v>48.83</v>
      </c>
      <c r="DQ6" s="22">
        <f t="shared" si="12"/>
        <v>49.96</v>
      </c>
      <c r="DR6" s="21" t="str">
        <f>IF(DR7="","",IF(DR7="-","【-】","【"&amp;SUBSTITUTE(TEXT(DR7,"#,##0.00"),"-","△")&amp;"】"))</f>
        <v>【50.88】</v>
      </c>
      <c r="DS6" s="22">
        <f>IF(DS7="",NA(),DS7)</f>
        <v>10.029999999999999</v>
      </c>
      <c r="DT6" s="22">
        <f t="shared" ref="DT6:EB6" si="13">IF(DT7="",NA(),DT7)</f>
        <v>10.73</v>
      </c>
      <c r="DU6" s="22">
        <f t="shared" si="13"/>
        <v>15.27</v>
      </c>
      <c r="DV6" s="22">
        <f t="shared" si="13"/>
        <v>14.95</v>
      </c>
      <c r="DW6" s="22">
        <f t="shared" si="13"/>
        <v>17.899999999999999</v>
      </c>
      <c r="DX6" s="22">
        <f t="shared" si="13"/>
        <v>12.19</v>
      </c>
      <c r="DY6" s="22">
        <f t="shared" si="13"/>
        <v>15.1</v>
      </c>
      <c r="DZ6" s="22">
        <f t="shared" si="13"/>
        <v>17.12</v>
      </c>
      <c r="EA6" s="22">
        <f t="shared" si="13"/>
        <v>18.18</v>
      </c>
      <c r="EB6" s="22">
        <f t="shared" si="13"/>
        <v>19.32</v>
      </c>
      <c r="EC6" s="21" t="str">
        <f>IF(EC7="","",IF(EC7="-","【-】","【"&amp;SUBSTITUTE(TEXT(EC7,"#,##0.00"),"-","△")&amp;"】"))</f>
        <v>【22.30】</v>
      </c>
      <c r="ED6" s="22">
        <f>IF(ED7="",NA(),ED7)</f>
        <v>1.1499999999999999</v>
      </c>
      <c r="EE6" s="22">
        <f t="shared" ref="EE6:EM6" si="14">IF(EE7="",NA(),EE7)</f>
        <v>0.56000000000000005</v>
      </c>
      <c r="EF6" s="22">
        <f t="shared" si="14"/>
        <v>0.76</v>
      </c>
      <c r="EG6" s="22">
        <f t="shared" si="14"/>
        <v>1.26</v>
      </c>
      <c r="EH6" s="22">
        <f t="shared" si="14"/>
        <v>0.2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422037</v>
      </c>
      <c r="D7" s="24">
        <v>46</v>
      </c>
      <c r="E7" s="24">
        <v>1</v>
      </c>
      <c r="F7" s="24">
        <v>0</v>
      </c>
      <c r="G7" s="24">
        <v>1</v>
      </c>
      <c r="H7" s="24" t="s">
        <v>93</v>
      </c>
      <c r="I7" s="24" t="s">
        <v>94</v>
      </c>
      <c r="J7" s="24" t="s">
        <v>95</v>
      </c>
      <c r="K7" s="24" t="s">
        <v>96</v>
      </c>
      <c r="L7" s="24" t="s">
        <v>97</v>
      </c>
      <c r="M7" s="24" t="s">
        <v>98</v>
      </c>
      <c r="N7" s="25" t="s">
        <v>99</v>
      </c>
      <c r="O7" s="25">
        <v>40.85</v>
      </c>
      <c r="P7" s="25">
        <v>99.34</v>
      </c>
      <c r="Q7" s="25">
        <v>2805</v>
      </c>
      <c r="R7" s="25">
        <v>43670</v>
      </c>
      <c r="S7" s="25">
        <v>82.96</v>
      </c>
      <c r="T7" s="25">
        <v>526.4</v>
      </c>
      <c r="U7" s="25">
        <v>42999</v>
      </c>
      <c r="V7" s="25">
        <v>47.9</v>
      </c>
      <c r="W7" s="25">
        <v>897.68</v>
      </c>
      <c r="X7" s="25">
        <v>119.99</v>
      </c>
      <c r="Y7" s="25">
        <v>121.12</v>
      </c>
      <c r="Z7" s="25">
        <v>115.95</v>
      </c>
      <c r="AA7" s="25">
        <v>111.59</v>
      </c>
      <c r="AB7" s="25">
        <v>114.95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284.29000000000002</v>
      </c>
      <c r="AU7" s="25">
        <v>352.01</v>
      </c>
      <c r="AV7" s="25">
        <v>371.09</v>
      </c>
      <c r="AW7" s="25">
        <v>245.97</v>
      </c>
      <c r="AX7" s="25">
        <v>148.15</v>
      </c>
      <c r="AY7" s="25">
        <v>357.34</v>
      </c>
      <c r="AZ7" s="25">
        <v>366.03</v>
      </c>
      <c r="BA7" s="25">
        <v>365.18</v>
      </c>
      <c r="BB7" s="25">
        <v>327.77</v>
      </c>
      <c r="BC7" s="25">
        <v>338.02</v>
      </c>
      <c r="BD7" s="25">
        <v>261.51</v>
      </c>
      <c r="BE7" s="25">
        <v>725.88</v>
      </c>
      <c r="BF7" s="25">
        <v>734.71</v>
      </c>
      <c r="BG7" s="25">
        <v>755.51</v>
      </c>
      <c r="BH7" s="25">
        <v>761.91</v>
      </c>
      <c r="BI7" s="25">
        <v>828.06</v>
      </c>
      <c r="BJ7" s="25">
        <v>373.69</v>
      </c>
      <c r="BK7" s="25">
        <v>370.12</v>
      </c>
      <c r="BL7" s="25">
        <v>371.65</v>
      </c>
      <c r="BM7" s="25">
        <v>397.1</v>
      </c>
      <c r="BN7" s="25">
        <v>379.91</v>
      </c>
      <c r="BO7" s="25">
        <v>265.16000000000003</v>
      </c>
      <c r="BP7" s="25">
        <v>118.47</v>
      </c>
      <c r="BQ7" s="25">
        <v>120.15</v>
      </c>
      <c r="BR7" s="25">
        <v>114.9</v>
      </c>
      <c r="BS7" s="25">
        <v>109.63</v>
      </c>
      <c r="BT7" s="25">
        <v>113.43</v>
      </c>
      <c r="BU7" s="25">
        <v>99.87</v>
      </c>
      <c r="BV7" s="25">
        <v>100.42</v>
      </c>
      <c r="BW7" s="25">
        <v>98.77</v>
      </c>
      <c r="BX7" s="25">
        <v>95.79</v>
      </c>
      <c r="BY7" s="25">
        <v>98.3</v>
      </c>
      <c r="BZ7" s="25">
        <v>102.35</v>
      </c>
      <c r="CA7" s="25">
        <v>120.35</v>
      </c>
      <c r="CB7" s="25">
        <v>119.05</v>
      </c>
      <c r="CC7" s="25">
        <v>124.89</v>
      </c>
      <c r="CD7" s="25">
        <v>130.49</v>
      </c>
      <c r="CE7" s="25">
        <v>125.97</v>
      </c>
      <c r="CF7" s="25">
        <v>171.81</v>
      </c>
      <c r="CG7" s="25">
        <v>171.67</v>
      </c>
      <c r="CH7" s="25">
        <v>173.67</v>
      </c>
      <c r="CI7" s="25">
        <v>171.13</v>
      </c>
      <c r="CJ7" s="25">
        <v>173.7</v>
      </c>
      <c r="CK7" s="25">
        <v>167.74</v>
      </c>
      <c r="CL7" s="25">
        <v>51.45</v>
      </c>
      <c r="CM7" s="25">
        <v>50.62</v>
      </c>
      <c r="CN7" s="25">
        <v>61.87</v>
      </c>
      <c r="CO7" s="25">
        <v>59.62</v>
      </c>
      <c r="CP7" s="25">
        <v>59.03</v>
      </c>
      <c r="CQ7" s="25">
        <v>60.03</v>
      </c>
      <c r="CR7" s="25">
        <v>59.74</v>
      </c>
      <c r="CS7" s="25">
        <v>59.67</v>
      </c>
      <c r="CT7" s="25">
        <v>60.12</v>
      </c>
      <c r="CU7" s="25">
        <v>60.34</v>
      </c>
      <c r="CV7" s="25">
        <v>60.29</v>
      </c>
      <c r="CW7" s="25">
        <v>76.430000000000007</v>
      </c>
      <c r="CX7" s="25">
        <v>77.2</v>
      </c>
      <c r="CY7" s="25">
        <v>77.319999999999993</v>
      </c>
      <c r="CZ7" s="25">
        <v>80.849999999999994</v>
      </c>
      <c r="DA7" s="25">
        <v>81.22</v>
      </c>
      <c r="DB7" s="25">
        <v>84.81</v>
      </c>
      <c r="DC7" s="25">
        <v>84.8</v>
      </c>
      <c r="DD7" s="25">
        <v>84.6</v>
      </c>
      <c r="DE7" s="25">
        <v>84.24</v>
      </c>
      <c r="DF7" s="25">
        <v>84.19</v>
      </c>
      <c r="DG7" s="25">
        <v>90.12</v>
      </c>
      <c r="DH7" s="25">
        <v>32.53</v>
      </c>
      <c r="DI7" s="25">
        <v>34.94</v>
      </c>
      <c r="DJ7" s="25">
        <v>37.26</v>
      </c>
      <c r="DK7" s="25">
        <v>38.53</v>
      </c>
      <c r="DL7" s="25">
        <v>37.479999999999997</v>
      </c>
      <c r="DM7" s="25">
        <v>47.28</v>
      </c>
      <c r="DN7" s="25">
        <v>47.66</v>
      </c>
      <c r="DO7" s="25">
        <v>48.17</v>
      </c>
      <c r="DP7" s="25">
        <v>48.83</v>
      </c>
      <c r="DQ7" s="25">
        <v>49.96</v>
      </c>
      <c r="DR7" s="25">
        <v>50.88</v>
      </c>
      <c r="DS7" s="25">
        <v>10.029999999999999</v>
      </c>
      <c r="DT7" s="25">
        <v>10.73</v>
      </c>
      <c r="DU7" s="25">
        <v>15.27</v>
      </c>
      <c r="DV7" s="25">
        <v>14.95</v>
      </c>
      <c r="DW7" s="25">
        <v>17.899999999999999</v>
      </c>
      <c r="DX7" s="25">
        <v>12.19</v>
      </c>
      <c r="DY7" s="25">
        <v>15.1</v>
      </c>
      <c r="DZ7" s="25">
        <v>17.12</v>
      </c>
      <c r="EA7" s="25">
        <v>18.18</v>
      </c>
      <c r="EB7" s="25">
        <v>19.32</v>
      </c>
      <c r="EC7" s="25">
        <v>22.3</v>
      </c>
      <c r="ED7" s="25">
        <v>1.1499999999999999</v>
      </c>
      <c r="EE7" s="25">
        <v>0.56000000000000005</v>
      </c>
      <c r="EF7" s="25">
        <v>0.76</v>
      </c>
      <c r="EG7" s="25">
        <v>1.26</v>
      </c>
      <c r="EH7" s="25">
        <v>0.2</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大町　理枝</cp:lastModifiedBy>
  <cp:lastPrinted>2023-01-13T01:42:38Z</cp:lastPrinted>
  <dcterms:created xsi:type="dcterms:W3CDTF">2022-12-01T01:05:46Z</dcterms:created>
  <dcterms:modified xsi:type="dcterms:W3CDTF">2023-01-30T05:53:29Z</dcterms:modified>
  <cp:category/>
</cp:coreProperties>
</file>