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RC1160\Desktop\経営比較分析表の分析等について（依頼）\R4_05_市町→県\15 時津町★\"/>
    </mc:Choice>
  </mc:AlternateContent>
  <xr:revisionPtr revIDLastSave="0" documentId="13_ncr:1_{B8C08E30-2036-40C2-AD17-844CD37CB960}" xr6:coauthVersionLast="47" xr6:coauthVersionMax="47" xr10:uidLastSave="{00000000-0000-0000-0000-000000000000}"/>
  <workbookProtection workbookAlgorithmName="SHA-512" workbookHashValue="6deM6RPsZpuIyFbVSYpxsM6gwp5K8a5asAcU4TEjnDQ7QavuSneHgHgYNHlI/AGmRGsNeFPCC3Zdd7Rv4m0ExQ==" workbookSaltValue="/AOZcXd7wzJfcvRgf+MWE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E85" i="4"/>
  <c r="BB10" i="4"/>
  <c r="AT10" i="4"/>
  <c r="AL10" i="4"/>
  <c r="W10"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<sst xmlns="http://schemas.openxmlformats.org/spreadsheetml/2006/main" count="228" uniqueCount="115">
  <si>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</si>
  <si>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</si>
  <si>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</si>
  <si>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</si>
  <si>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</si>
  <si>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</si>
  <si>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</si>
  <si>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</si>
  <si>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</si>
  <si>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</si>
  <si>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</si>
  <si>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</si>
  <si>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</si>
  <si>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</si>
  <si>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</si>
  <si>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</si>
  <si>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</si>
  <si>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</si>
  <si>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</si>
  <si>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</si>
  <si>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</si>
  <si>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</si>
  <si>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</si>
  <si>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</si>
  <si>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</si>
  <si>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</si>
  <si>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</si>
  <si>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</si>
  <si>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</si>
  <si>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</si>
  <si>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</si>
  <si>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</si>
  <si>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</si>
  <si>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</si>
  <si>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</si>
  <si>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</si>
  <si>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</si>
  <si>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</si>
  <si>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</si>
  <si>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</si>
  <si>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</si>
  <si>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</si>
  <si>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</si>
  <si>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</si>
  <si>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</si>
  <si>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</si>
  <si>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</si>
  <si>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</si>
  <si>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</si>
  <si>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</si>
  <si>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</si>
  <si>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</si>
  <si>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</si>
  <si>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</si>
  <si>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</si>
  <si>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</si>
  <si>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</si>
  <si>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</si>
  <si>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</si>
  <si>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</si>
  <si>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</si>
  <si>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</si>
  <si>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</si>
  <si>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</si>
  <si>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</si>
  <si>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</si>
  <si>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</si>
  <si>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</si>
  <si>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</si>
  <si>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</si>
  <si>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</si>
  <si>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</si>
  <si>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</si>
  <si>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</si>
  <si>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</si>
  <si>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</si>
  <si>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</si>
  <si>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</si>
  <si>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</si>
  <si>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</si>
  <si>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</si>
  <si>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</si>
  <si>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</si>
  <si>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</si>
  <si>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</si>
  <si>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</si>
  <si>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</si>
  <si>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</si>
  <si>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</si>
  <si>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</si>
  <si>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</si>
  <si>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</si>
  <si>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</si>
  <si>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</si>
  <si>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</si>
  <si>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</si>
  <si>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</si>
  <si>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</si>
  <si>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</si>
  <si>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</si>
  <si>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</si>
  <si>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</si>
  <si>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</si>
  <si>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</si>
  <si>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</si>
  <si>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</si>
  <si>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</si>
  <si>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</si>
  <si>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</si>
  <si>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</si>
  <si>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</si>
  <si>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</si>
  <si>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本事業において、①経常収支比率の100％超及び②累積欠損金比率の０％を維持しており、③～⑦において類似団体と比較しても、良好な経営状態にあると考えられます。⑧有収率については、ここ数年度は微増減を繰り返していますが、類似団体と比較すると平均を上回っています。
　本町においては、人口及び給水人口ともに</t>
    </r>
    <r>
      <rPr>
        <sz val="12"/>
        <rFont val="ＭＳ ゴシック"/>
        <family val="3"/>
        <charset val="128"/>
      </rPr>
      <t>平成29年度から微減しているなか、給水収益は前年度まで、コロナ禍による自宅滞在増加等の影響により微増していましたが、本年度は微減したことを鑑みると、今後は微減傾向が見込まれます。そのなかで、漏水対策等に対する配管等更新に伴う経費の増加が見込まれるため、良好な経営状況を保ち続けるためにも、今以上の経営の健全性や効率性の向上に努める必要があると思われます。</t>
    </r>
    <rPh sb="134" eb="136">
      <t>ホンチョウ</t>
    </rPh>
    <rPh sb="142" eb="144">
      <t>ジンコウ</t>
    </rPh>
    <rPh sb="144" eb="145">
      <t>オヨ</t>
    </rPh>
    <rPh sb="146" eb="148">
      <t>キュウスイ</t>
    </rPh>
    <rPh sb="148" eb="150">
      <t>ジンコウ</t>
    </rPh>
    <rPh sb="153" eb="155">
      <t>ヘイセイ</t>
    </rPh>
    <rPh sb="157" eb="159">
      <t>ネンド</t>
    </rPh>
    <rPh sb="175" eb="178">
      <t>ゼンネンド</t>
    </rPh>
    <rPh sb="184" eb="185">
      <t>カ</t>
    </rPh>
    <rPh sb="188" eb="190">
      <t>ジタク</t>
    </rPh>
    <rPh sb="190" eb="192">
      <t>タイザイ</t>
    </rPh>
    <rPh sb="192" eb="194">
      <t>ゾウカ</t>
    </rPh>
    <rPh sb="194" eb="195">
      <t>トウ</t>
    </rPh>
    <rPh sb="196" eb="198">
      <t>エイキョウ</t>
    </rPh>
    <rPh sb="201" eb="203">
      <t>ビゾウ</t>
    </rPh>
    <rPh sb="211" eb="214">
      <t>ホンネンド</t>
    </rPh>
    <rPh sb="222" eb="223">
      <t>カンガ</t>
    </rPh>
    <rPh sb="227" eb="229">
      <t>コンゴ</t>
    </rPh>
    <rPh sb="248" eb="250">
      <t>ロウスイ</t>
    </rPh>
    <rPh sb="250" eb="252">
      <t>タイサク</t>
    </rPh>
    <rPh sb="252" eb="253">
      <t>トウ</t>
    </rPh>
    <rPh sb="254" eb="255">
      <t>タイ</t>
    </rPh>
    <rPh sb="257" eb="259">
      <t>ハイカン</t>
    </rPh>
    <rPh sb="259" eb="260">
      <t>トウ</t>
    </rPh>
    <rPh sb="260" eb="262">
      <t>コウシン</t>
    </rPh>
    <rPh sb="263" eb="264">
      <t>トモナ</t>
    </rPh>
    <rPh sb="265" eb="267">
      <t>ケイヒ</t>
    </rPh>
    <rPh sb="268" eb="270">
      <t>ゾウカ</t>
    </rPh>
    <rPh sb="279" eb="281">
      <t>リョウコウ</t>
    </rPh>
    <phoneticPr fontId="1"/>
  </si>
  <si>
    <r>
      <t xml:space="preserve">
　管路経年化率では、類似団体平均よりは低いものの、平成28年度から法定耐用年数が経過した管路が発生し、今後も増加が見込まれます。その中で、管路更新計画により老朽化した管路の布設替等の計画的</t>
    </r>
    <r>
      <rPr>
        <sz val="12"/>
        <rFont val="ＭＳ ゴシック"/>
        <family val="3"/>
        <charset val="128"/>
      </rPr>
      <t>な更新を図っていく必要があると考えます。
　有形固定資産減価償却率は類似団体と比較して多少高い数値にあり、保有資産の老朽化が進んできています。安心で安全な水の供給を安定して行うためにも、老朽化した管路及び施設の計画的な更新を図っていく必要があると考えます。</t>
    </r>
    <rPh sb="26" eb="28">
      <t>ヘイセイ</t>
    </rPh>
    <rPh sb="96" eb="98">
      <t>コウシン</t>
    </rPh>
    <rPh sb="99" eb="100">
      <t>ハカ</t>
    </rPh>
    <rPh sb="104" eb="106">
      <t>ヒツヨウ</t>
    </rPh>
    <rPh sb="110" eb="111">
      <t>カンガ</t>
    </rPh>
    <rPh sb="138" eb="140">
      <t>タショウ</t>
    </rPh>
    <phoneticPr fontId="1"/>
  </si>
  <si>
    <r>
      <t>　
　収支は継続して黒字を維持し、事業の経営状況はおおむね安定していると考えられます。しかし、給水収益</t>
    </r>
    <r>
      <rPr>
        <sz val="11"/>
        <rFont val="ＭＳ ゴシック"/>
        <family val="3"/>
        <charset val="128"/>
      </rPr>
      <t>の</t>
    </r>
    <r>
      <rPr>
        <sz val="12"/>
        <rFont val="ＭＳ ゴシック"/>
        <family val="3"/>
        <charset val="128"/>
      </rPr>
      <t>大きな増収が見込めない中</t>
    </r>
    <r>
      <rPr>
        <sz val="11"/>
        <rFont val="ＭＳ ゴシック"/>
        <family val="3"/>
        <charset val="128"/>
      </rPr>
      <t>で、法定耐用年数を超えた管路の増加や保有施設の老朽化が進み、更新整備費用の増加が見込まれています。
　今後は</t>
    </r>
    <r>
      <rPr>
        <sz val="12"/>
        <rFont val="ＭＳ ゴシック"/>
        <family val="3"/>
        <charset val="128"/>
      </rPr>
      <t>一層の経費削減を行いながら、中長期的な基本計画となる水道施設台帳の施設更新計画を基に、</t>
    </r>
    <r>
      <rPr>
        <sz val="11"/>
        <rFont val="ＭＳ ゴシック"/>
        <family val="3"/>
        <charset val="128"/>
      </rPr>
      <t>更新費用の平準化を図り、安定かつ健全な事業経営を維持していくことが必</t>
    </r>
    <r>
      <rPr>
        <sz val="11"/>
        <color theme="1"/>
        <rFont val="ＭＳ ゴシック"/>
        <family val="3"/>
        <charset val="128"/>
      </rPr>
      <t>要と考えます。</t>
    </r>
    <rPh sb="52" eb="53">
      <t>オオ</t>
    </rPh>
    <rPh sb="55" eb="57">
      <t>ゾウシュウ</t>
    </rPh>
    <rPh sb="58" eb="60">
      <t>ミコ</t>
    </rPh>
    <rPh sb="118" eb="120">
      <t>イッソウ</t>
    </rPh>
    <rPh sb="121" eb="123">
      <t>ケイヒ</t>
    </rPh>
    <rPh sb="123" eb="125">
      <t>サクゲン</t>
    </rPh>
    <rPh sb="126" eb="127">
      <t>オコナ</t>
    </rPh>
    <rPh sb="144" eb="146">
      <t>スイドウ</t>
    </rPh>
    <rPh sb="146" eb="148">
      <t>シセツ</t>
    </rPh>
    <rPh sb="148" eb="150">
      <t>ダイチョウ</t>
    </rPh>
    <rPh sb="151" eb="153">
      <t>シセツ</t>
    </rPh>
    <rPh sb="153" eb="155">
      <t>コウシン</t>
    </rPh>
    <rPh sb="155" eb="157">
      <t>ケイカク</t>
    </rPh>
    <rPh sb="158" eb="159">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</si>
</sst>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2.2799999999999998</c:v>
                </c:pt>
                <c:pt idx="1">
                  <c:v>1.93</c:v>
                </c:pt>
                <c:pt idx="2">
                  <c:v>0.61</c:v>
                </c:pt>
                <c:pt idx="3">
                  <c:v>0.1</c:v>
                </c:pt>
                <c:pt idx="4">
                  <c:v>0.56000000000000005</c:v>
                </c:pt>
              </c:numCache>
            </c:numRef>
          </c:val>
          <c:extLst>
            <c:ext xmlns:c16="http://schemas.microsoft.com/office/drawing/2014/chart" uri="{C3380CC4-5D6E-409C-BE32-E72D297353CC}">
              <c16:uniqueId val="{00000000-767F-4339-8BA0-C61581F7B0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67F-4339-8BA0-C61581F7B0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73.13</c:v>
                </c:pt>
                <c:pt idx="1">
                  <c:v>73.91</c:v>
                </c:pt>
                <c:pt idx="2">
                  <c:v>73.930000000000007</c:v>
                </c:pt>
                <c:pt idx="3">
                  <c:v>74.790000000000006</c:v>
                </c:pt>
                <c:pt idx="4">
                  <c:v>75.41</c:v>
                </c:pt>
              </c:numCache>
            </c:numRef>
          </c:val>
          <c:extLst>
            <c:ext xmlns:c16="http://schemas.microsoft.com/office/drawing/2014/chart" uri="{C3380CC4-5D6E-409C-BE32-E72D297353CC}">
              <c16:uniqueId val="{00000000-FAFA-4B6D-853C-B76C4D02F6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AFA-4B6D-853C-B76C4D02F6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c:v>
                </c:pt>
                <c:pt idx="1">
                  <c:v>87.32</c:v>
                </c:pt>
                <c:pt idx="2">
                  <c:v>86.66</c:v>
                </c:pt>
                <c:pt idx="3">
                  <c:v>87.19</c:v>
                </c:pt>
                <c:pt idx="4">
                  <c:v>85.67</c:v>
                </c:pt>
              </c:numCache>
            </c:numRef>
          </c:val>
          <c:extLst>
            <c:ext xmlns:c16="http://schemas.microsoft.com/office/drawing/2014/chart" uri="{C3380CC4-5D6E-409C-BE32-E72D297353CC}">
              <c16:uniqueId val="{00000000-102E-41CC-8B06-607124CF91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02E-41CC-8B06-607124CF91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133.78</c:v>
                </c:pt>
                <c:pt idx="1">
                  <c:v>124.5</c:v>
                </c:pt>
                <c:pt idx="2">
                  <c:v>128.4</c:v>
                </c:pt>
                <c:pt idx="3">
                  <c:v>119.88</c:v>
                </c:pt>
                <c:pt idx="4">
                  <c:v>116.06</c:v>
                </c:pt>
              </c:numCache>
            </c:numRef>
          </c:val>
          <c:extLst>
            <c:ext xmlns:c16="http://schemas.microsoft.com/office/drawing/2014/chart" uri="{C3380CC4-5D6E-409C-BE32-E72D297353CC}">
              <c16:uniqueId val="{00000000-4C7D-42BD-B34D-00FF40E847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C7D-42BD-B34D-00FF40E847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52.12</c:v>
                </c:pt>
                <c:pt idx="1">
                  <c:v>52.77</c:v>
                </c:pt>
                <c:pt idx="2">
                  <c:v>53.91</c:v>
                </c:pt>
                <c:pt idx="3">
                  <c:v>55.57</c:v>
                </c:pt>
                <c:pt idx="4">
                  <c:v>56.76</c:v>
                </c:pt>
              </c:numCache>
            </c:numRef>
          </c:val>
          <c:extLst>
            <c:ext xmlns:c16="http://schemas.microsoft.com/office/drawing/2014/chart" uri="{C3380CC4-5D6E-409C-BE32-E72D297353CC}">
              <c16:uniqueId val="{00000000-9BC2-40AE-A13E-D14C456B60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BC2-40AE-A13E-D14C456B60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0.24</c:v>
                </c:pt>
                <c:pt idx="1">
                  <c:v>0.24</c:v>
                </c:pt>
                <c:pt idx="2">
                  <c:v>1.46</c:v>
                </c:pt>
                <c:pt idx="3">
                  <c:v>3.27</c:v>
                </c:pt>
                <c:pt idx="4">
                  <c:v>3.11</c:v>
                </c:pt>
              </c:numCache>
            </c:numRef>
          </c:val>
          <c:extLst>
            <c:ext xmlns:c16="http://schemas.microsoft.com/office/drawing/2014/chart" uri="{C3380CC4-5D6E-409C-BE32-E72D297353CC}">
              <c16:uniqueId val="{00000000-9E11-42CB-9F91-02CAEDDABA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E11-42CB-9F91-02CAEDDABA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70-464F-A3A2-AAB76DC912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470-464F-A3A2-AAB76DC912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2075.7800000000002</c:v>
                </c:pt>
                <c:pt idx="1">
                  <c:v>2770.04</c:v>
                </c:pt>
                <c:pt idx="2">
                  <c:v>2807.69</c:v>
                </c:pt>
                <c:pt idx="3">
                  <c:v>2064.09</c:v>
                </c:pt>
                <c:pt idx="4">
                  <c:v>2036.33</c:v>
                </c:pt>
              </c:numCache>
            </c:numRef>
          </c:val>
          <c:extLst>
            <c:ext xmlns:c16="http://schemas.microsoft.com/office/drawing/2014/chart" uri="{C3380CC4-5D6E-409C-BE32-E72D297353CC}">
              <c16:uniqueId val="{00000000-D45A-4293-AD78-09D38BCF6B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45A-4293-AD78-09D38BCF6B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24.27</c:v>
                </c:pt>
                <c:pt idx="1">
                  <c:v>22.13</c:v>
                </c:pt>
                <c:pt idx="2">
                  <c:v>20.03</c:v>
                </c:pt>
                <c:pt idx="3">
                  <c:v>17.75</c:v>
                </c:pt>
                <c:pt idx="4">
                  <c:v>15.68</c:v>
                </c:pt>
              </c:numCache>
            </c:numRef>
          </c:val>
          <c:extLst>
            <c:ext xmlns:c16="http://schemas.microsoft.com/office/drawing/2014/chart" uri="{C3380CC4-5D6E-409C-BE32-E72D297353CC}">
              <c16:uniqueId val="{00000000-0A2F-495F-8104-BA093E9418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0A2F-495F-8104-BA093E9418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133.47</c:v>
                </c:pt>
                <c:pt idx="1">
                  <c:v>122.72</c:v>
                </c:pt>
                <c:pt idx="2">
                  <c:v>124.77</c:v>
                </c:pt>
                <c:pt idx="3">
                  <c:v>117.53</c:v>
                </c:pt>
                <c:pt idx="4">
                  <c:v>112.62</c:v>
                </c:pt>
              </c:numCache>
            </c:numRef>
          </c:val>
          <c:extLst>
            <c:ext xmlns:c16="http://schemas.microsoft.com/office/drawing/2014/chart" uri="{C3380CC4-5D6E-409C-BE32-E72D297353CC}">
              <c16:uniqueId val="{00000000-F6FB-4BBC-8577-0C79576B3D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6FB-4BBC-8577-0C79576B3D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156.44</c:v>
                </c:pt>
                <c:pt idx="1">
                  <c:v>171.19</c:v>
                </c:pt>
                <c:pt idx="2">
                  <c:v>168.92</c:v>
                </c:pt>
                <c:pt idx="3">
                  <c:v>177.7</c:v>
                </c:pt>
                <c:pt idx="4">
                  <c:v>185.53</c:v>
                </c:pt>
              </c:numCache>
            </c:numRef>
          </c:val>
          <c:extLst>
            <c:ext xmlns:c16="http://schemas.microsoft.com/office/drawing/2014/chart" uri="{C3380CC4-5D6E-409C-BE32-E72D297353CC}">
              <c16:uniqueId val="{00000000-193E-4C55-AB7D-E5003BA3AB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93E-4C55-AB7D-E5003BA3AB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9"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9"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9"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9"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99999999999999" customHeight="1" x14ac:dyDescent="0.2">
      <c r="A6" s="2"/>
      <c r="B6" s="32" t="str">
        <f>データ!H6</f>
        <v>長崎県　時津町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99999999999999"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899999999999999"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29473</v>
      </c>
      <c r="AM8" s="45"/>
      <c r="AN8" s="45"/>
      <c r="AO8" s="45"/>
      <c r="AP8" s="45"/>
      <c r="AQ8" s="45"/>
      <c r="AR8" s="45"/>
      <c r="AS8" s="45"/>
      <c r="AT8" s="46">
        <f>データ!$S$6</f>
        <v>20.94</v>
      </c>
      <c r="AU8" s="47"/>
      <c r="AV8" s="47"/>
      <c r="AW8" s="47"/>
      <c r="AX8" s="47"/>
      <c r="AY8" s="47"/>
      <c r="AZ8" s="47"/>
      <c r="BA8" s="47"/>
      <c r="BB8" s="48">
        <f>データ!$T$6</f>
        <v>1407.5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899999999999999"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899999999999999" customHeight="1" x14ac:dyDescent="0.2">
      <c r="A10" s="2"/>
      <c r="B10" s="46" t="str">
        <f>データ!$N$6</f>
        <v>-</v>
      </c>
      <c r="C10" s="47"/>
      <c r="D10" s="47"/>
      <c r="E10" s="47"/>
      <c r="F10" s="47"/>
      <c r="G10" s="47"/>
      <c r="H10" s="47"/>
      <c r="I10" s="46">
        <f>データ!$O$6</f>
        <v>96.73</v>
      </c>
      <c r="J10" s="47"/>
      <c r="K10" s="47"/>
      <c r="L10" s="47"/>
      <c r="M10" s="47"/>
      <c r="N10" s="47"/>
      <c r="O10" s="81"/>
      <c r="P10" s="48">
        <f>データ!$P$6</f>
        <v>99.83</v>
      </c>
      <c r="Q10" s="48"/>
      <c r="R10" s="48"/>
      <c r="S10" s="48"/>
      <c r="T10" s="48"/>
      <c r="U10" s="48"/>
      <c r="V10" s="48"/>
      <c r="W10" s="45">
        <f>データ!$Q$6</f>
        <v>3685</v>
      </c>
      <c r="X10" s="45"/>
      <c r="Y10" s="45"/>
      <c r="Z10" s="45"/>
      <c r="AA10" s="45"/>
      <c r="AB10" s="45"/>
      <c r="AC10" s="45"/>
      <c r="AD10" s="2"/>
      <c r="AE10" s="2"/>
      <c r="AF10" s="2"/>
      <c r="AG10" s="2"/>
      <c r="AH10" s="2"/>
      <c r="AI10" s="2"/>
      <c r="AJ10" s="2"/>
      <c r="AK10" s="2"/>
      <c r="AL10" s="45">
        <f>データ!$U$6</f>
        <v>29332</v>
      </c>
      <c r="AM10" s="45"/>
      <c r="AN10" s="45"/>
      <c r="AO10" s="45"/>
      <c r="AP10" s="45"/>
      <c r="AQ10" s="45"/>
      <c r="AR10" s="45"/>
      <c r="AS10" s="45"/>
      <c r="AT10" s="46">
        <f>データ!$V$6</f>
        <v>12.7</v>
      </c>
      <c r="AU10" s="47"/>
      <c r="AV10" s="47"/>
      <c r="AW10" s="47"/>
      <c r="AX10" s="47"/>
      <c r="AY10" s="47"/>
      <c r="AZ10" s="47"/>
      <c r="BA10" s="47"/>
      <c r="BB10" s="48">
        <f>データ!$W$6</f>
        <v>2309.61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9"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9"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9"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6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6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6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6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0FnfxRBi2NME6m1TRNQV0+wmjjpB2JqjAKdlvV1rh+g++VpEqEbKznra+6Bzo6rrN96/iElpePTRN6lMeONjQ==" saltValue="EFWCk6WEysapgfSoyt41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423084</v>
      </c>
      <c r="D6" s="20">
        <f t="shared" si="3"/>
        <v>46</v>
      </c>
      <c r="E6" s="20">
        <f t="shared" si="3"/>
        <v>1</v>
      </c>
      <c r="F6" s="20">
        <f t="shared" si="3"/>
        <v>0</v>
      </c>
      <c r="G6" s="20">
        <f t="shared" si="3"/>
        <v>1</v>
      </c>
      <c r="H6" s="20" t="str">
        <f t="shared" si="3"/>
        <v>長崎県　時津町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96.73</v>
      </c>
      <c r="P6" s="21">
        <f t="shared" si="3"/>
        <v>99.83</v>
      </c>
      <c r="Q6" s="21">
        <f t="shared" si="3"/>
        <v>3685</v>
      </c>
      <c r="R6" s="21">
        <f t="shared" si="3"/>
        <v>29473</v>
      </c>
      <c r="S6" s="21">
        <f t="shared" si="3"/>
        <v>20.94</v>
      </c>
      <c r="T6" s="21">
        <f t="shared" si="3"/>
        <v>1407.5</v>
      </c>
      <c r="U6" s="21">
        <f t="shared" si="3"/>
        <v>29332</v>
      </c>
      <c r="V6" s="21">
        <f t="shared" si="3"/>
        <v>12.7</v>
      </c>
      <c r="W6" s="21">
        <f t="shared" si="3"/>
        <v>2309.61</v>
      </c>
      <c r="X6" s="22">
        <f>IF(X7="",NA(),X7)</f>
        <v>133.78</v>
      </c>
      <c r="Y6" s="22">
        <f t="shared" ref="Y6:AG6" si="4">IF(Y7="",NA(),Y7)</f>
        <v>124.5</v>
      </c>
      <c r="Z6" s="22">
        <f t="shared" si="4"/>
        <v>128.4</v>
      </c>
      <c r="AA6" s="22">
        <f t="shared" si="4"/>
        <v>119.88</v>
      </c>
      <c r="AB6" s="22">
        <f t="shared" si="4"/>
        <v>116.06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2075.7800000000002</v>
      </c>
      <c r="AU6" s="22">
        <f t="shared" ref="AU6:BC6" si="6">IF(AU7="",NA(),AU7)</f>
        <v>2770.04</v>
      </c>
      <c r="AV6" s="22">
        <f t="shared" si="6"/>
        <v>2807.69</v>
      </c>
      <c r="AW6" s="22">
        <f t="shared" si="6"/>
        <v>2064.09</v>
      </c>
      <c r="AX6" s="22">
        <f t="shared" si="6"/>
        <v>2036.33</v>
      </c>
      <c r="AY6" s="22">
        <f t="shared" si="6"/>
        <v>359.47</v>
      </c>
      <c r="AZ6" s="22">
        <f t="shared" si="6"/>
        <v>369.69</v>
      </c>
      <c r="BA6" s="22">
        <f t="shared" si="6"/>
        <v>379.08</v>
      </c>
      <c r="BB6" s="22">
        <f t="shared" si="6"/>
        <v>367.55</v>
      </c>
      <c r="BC6" s="22">
        <f t="shared" si="6"/>
        <v>378.56</v>
      </c>
      <c r="BD6" s="21" t="str">
        <f>IF(BD7="","",IF(BD7="-","【-】","【"&amp;SUBSTITUTE(TEXT(BD7,"#,##0.00"),"-","△")&amp;"】"))</f>
        <v>【261.51】</v>
      </c>
      <c r="BE6" s="22">
        <f>IF(BE7="",NA(),BE7)</f>
        <v>24.27</v>
      </c>
      <c r="BF6" s="22">
        <f t="shared" ref="BF6:BN6" si="7">IF(BF7="",NA(),BF7)</f>
        <v>22.13</v>
      </c>
      <c r="BG6" s="22">
        <f t="shared" si="7"/>
        <v>20.03</v>
      </c>
      <c r="BH6" s="22">
        <f t="shared" si="7"/>
        <v>17.75</v>
      </c>
      <c r="BI6" s="22">
        <f t="shared" si="7"/>
        <v>15.68</v>
      </c>
      <c r="BJ6" s="22">
        <f t="shared" si="7"/>
        <v>401.79</v>
      </c>
      <c r="BK6" s="22">
        <f t="shared" si="7"/>
        <v>402.99</v>
      </c>
      <c r="BL6" s="22">
        <f t="shared" si="7"/>
        <v>398.98</v>
      </c>
      <c r="BM6" s="22">
        <f t="shared" si="7"/>
        <v>418.68</v>
      </c>
      <c r="BN6" s="22">
        <f t="shared" si="7"/>
        <v>395.68</v>
      </c>
      <c r="BO6" s="21" t="str">
        <f>IF(BO7="","",IF(BO7="-","【-】","【"&amp;SUBSTITUTE(TEXT(BO7,"#,##0.00"),"-","△")&amp;"】"))</f>
        <v>【265.16】</v>
      </c>
      <c r="BP6" s="22">
        <f>IF(BP7="",NA(),BP7)</f>
        <v>133.47</v>
      </c>
      <c r="BQ6" s="22">
        <f t="shared" ref="BQ6:BY6" si="8">IF(BQ7="",NA(),BQ7)</f>
        <v>122.72</v>
      </c>
      <c r="BR6" s="22">
        <f t="shared" si="8"/>
        <v>124.77</v>
      </c>
      <c r="BS6" s="22">
        <f t="shared" si="8"/>
        <v>117.53</v>
      </c>
      <c r="BT6" s="22">
        <f t="shared" si="8"/>
        <v>112.62</v>
      </c>
      <c r="BU6" s="22">
        <f t="shared" si="8"/>
        <v>100.12</v>
      </c>
      <c r="BV6" s="22">
        <f t="shared" si="8"/>
        <v>98.66</v>
      </c>
      <c r="BW6" s="22">
        <f t="shared" si="8"/>
        <v>98.64</v>
      </c>
      <c r="BX6" s="22">
        <f t="shared" si="8"/>
        <v>94.78</v>
      </c>
      <c r="BY6" s="22">
        <f t="shared" si="8"/>
        <v>97.59</v>
      </c>
      <c r="BZ6" s="21" t="str">
        <f>IF(BZ7="","",IF(BZ7="-","【-】","【"&amp;SUBSTITUTE(TEXT(BZ7,"#,##0.00"),"-","△")&amp;"】"))</f>
        <v>【102.35】</v>
      </c>
      <c r="CA6" s="22">
        <f>IF(CA7="",NA(),CA7)</f>
        <v>156.44</v>
      </c>
      <c r="CB6" s="22">
        <f t="shared" ref="CB6:CJ6" si="9">IF(CB7="",NA(),CB7)</f>
        <v>171.19</v>
      </c>
      <c r="CC6" s="22">
        <f t="shared" si="9"/>
        <v>168.92</v>
      </c>
      <c r="CD6" s="22">
        <f t="shared" si="9"/>
        <v>177.7</v>
      </c>
      <c r="CE6" s="22">
        <f t="shared" si="9"/>
        <v>185.53</v>
      </c>
      <c r="CF6" s="22">
        <f t="shared" si="9"/>
        <v>174.97</v>
      </c>
      <c r="CG6" s="22">
        <f t="shared" si="9"/>
        <v>178.59</v>
      </c>
      <c r="CH6" s="22">
        <f t="shared" si="9"/>
        <v>178.92</v>
      </c>
      <c r="CI6" s="22">
        <f t="shared" si="9"/>
        <v>181.3</v>
      </c>
      <c r="CJ6" s="22">
        <f t="shared" si="9"/>
        <v>181.71</v>
      </c>
      <c r="CK6" s="21" t="str">
        <f>IF(CK7="","",IF(CK7="-","【-】","【"&amp;SUBSTITUTE(TEXT(CK7,"#,##0.00"),"-","△")&amp;"】"))</f>
        <v>【167.74】</v>
      </c>
      <c r="CL6" s="22">
        <f>IF(CL7="",NA(),CL7)</f>
        <v>73.13</v>
      </c>
      <c r="CM6" s="22">
        <f t="shared" ref="CM6:CU6" si="10">IF(CM7="",NA(),CM7)</f>
        <v>73.91</v>
      </c>
      <c r="CN6" s="22">
        <f t="shared" si="10"/>
        <v>73.930000000000007</v>
      </c>
      <c r="CO6" s="22">
        <f t="shared" si="10"/>
        <v>74.790000000000006</v>
      </c>
      <c r="CP6" s="22">
        <f t="shared" si="10"/>
        <v>75.41</v>
      </c>
      <c r="CQ6" s="22">
        <f t="shared" si="10"/>
        <v>55.63</v>
      </c>
      <c r="CR6" s="22">
        <f t="shared" si="10"/>
        <v>55.03</v>
      </c>
      <c r="CS6" s="22">
        <f t="shared" si="10"/>
        <v>55.14</v>
      </c>
      <c r="CT6" s="22">
        <f t="shared" si="10"/>
        <v>55.89</v>
      </c>
      <c r="CU6" s="22">
        <f t="shared" si="10"/>
        <v>55.72</v>
      </c>
      <c r="CV6" s="21" t="str">
        <f>IF(CV7="","",IF(CV7="-","【-】","【"&amp;SUBSTITUTE(TEXT(CV7,"#,##0.00"),"-","△")&amp;"】"))</f>
        <v>【60.29】</v>
      </c>
      <c r="CW6" s="22">
        <f>IF(CW7="",NA(),CW7)</f>
        <v>88.6</v>
      </c>
      <c r="CX6" s="22">
        <f t="shared" ref="CX6:DF6" si="11">IF(CX7="",NA(),CX7)</f>
        <v>87.32</v>
      </c>
      <c r="CY6" s="22">
        <f t="shared" si="11"/>
        <v>86.66</v>
      </c>
      <c r="CZ6" s="22">
        <f t="shared" si="11"/>
        <v>87.19</v>
      </c>
      <c r="DA6" s="22">
        <f t="shared" si="11"/>
        <v>85.67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52.12</v>
      </c>
      <c r="DI6" s="22">
        <f t="shared" ref="DI6:DQ6" si="12">IF(DI7="",NA(),DI7)</f>
        <v>52.77</v>
      </c>
      <c r="DJ6" s="22">
        <f t="shared" si="12"/>
        <v>53.91</v>
      </c>
      <c r="DK6" s="22">
        <f t="shared" si="12"/>
        <v>55.57</v>
      </c>
      <c r="DL6" s="22">
        <f t="shared" si="12"/>
        <v>56.76</v>
      </c>
      <c r="DM6" s="22">
        <f t="shared" si="12"/>
        <v>48.05</v>
      </c>
      <c r="DN6" s="22">
        <f t="shared" si="12"/>
        <v>48.87</v>
      </c>
      <c r="DO6" s="22">
        <f t="shared" si="12"/>
        <v>49.92</v>
      </c>
      <c r="DP6" s="22">
        <f t="shared" si="12"/>
        <v>50.63</v>
      </c>
      <c r="DQ6" s="22">
        <f t="shared" si="12"/>
        <v>51.29</v>
      </c>
      <c r="DR6" s="21" t="str">
        <f>IF(DR7="","",IF(DR7="-","【-】","【"&amp;SUBSTITUTE(TEXT(DR7,"#,##0.00"),"-","△")&amp;"】"))</f>
        <v>【50.88】</v>
      </c>
      <c r="DS6" s="22">
        <f>IF(DS7="",NA(),DS7)</f>
        <v>0.24</v>
      </c>
      <c r="DT6" s="22">
        <f t="shared" ref="DT6:EB6" si="13">IF(DT7="",NA(),DT7)</f>
        <v>0.24</v>
      </c>
      <c r="DU6" s="22">
        <f t="shared" si="13"/>
        <v>1.46</v>
      </c>
      <c r="DV6" s="22">
        <f t="shared" si="13"/>
        <v>3.27</v>
      </c>
      <c r="DW6" s="22">
        <f t="shared" si="13"/>
        <v>3.11</v>
      </c>
      <c r="DX6" s="22">
        <f t="shared" si="13"/>
        <v>13.39</v>
      </c>
      <c r="DY6" s="22">
        <f t="shared" si="13"/>
        <v>14.85</v>
      </c>
      <c r="DZ6" s="22">
        <f t="shared" si="13"/>
        <v>16.88</v>
      </c>
      <c r="EA6" s="22">
        <f t="shared" si="13"/>
        <v>18.28</v>
      </c>
      <c r="EB6" s="22">
        <f t="shared" si="13"/>
        <v>19.61</v>
      </c>
      <c r="EC6" s="21" t="str">
        <f>IF(EC7="","",IF(EC7="-","【-】","【"&amp;SUBSTITUTE(TEXT(EC7,"#,##0.00"),"-","△")&amp;"】"))</f>
        <v>【22.30】</v>
      </c>
      <c r="ED6" s="22">
        <f>IF(ED7="",NA(),ED7)</f>
        <v>2.2799999999999998</v>
      </c>
      <c r="EE6" s="22">
        <f t="shared" ref="EE6:EM6" si="14">IF(EE7="",NA(),EE7)</f>
        <v>1.93</v>
      </c>
      <c r="EF6" s="22">
        <f t="shared" si="14"/>
        <v>0.61</v>
      </c>
      <c r="EG6" s="22">
        <f t="shared" si="14"/>
        <v>0.1</v>
      </c>
      <c r="EH6" s="22">
        <f t="shared" si="14"/>
        <v>0.56000000000000005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423084</v>
      </c>
      <c r="D7" s="24">
        <v>46</v>
      </c>
      <c r="E7" s="24">
        <v>1</v>
      </c>
      <c r="F7" s="24">
        <v>0</v>
      </c>
      <c r="G7" s="24">
        <v>1</v>
      </c>
      <c r="H7" s="24" t="s">
        <v>93</v>
      </c>
      <c r="I7" s="24" t="s">
        <v>94</v>
      </c>
      <c r="J7" s="24" t="s">
        <v>95</v>
      </c>
      <c r="K7" s="24" t="s">
        <v>96</v>
      </c>
      <c r="L7" s="24" t="s">
        <v>97</v>
      </c>
      <c r="M7" s="24" t="s">
        <v>98</v>
      </c>
      <c r="N7" s="25" t="s">
        <v>99</v>
      </c>
      <c r="O7" s="25">
        <v>96.73</v>
      </c>
      <c r="P7" s="25">
        <v>99.83</v>
      </c>
      <c r="Q7" s="25">
        <v>3685</v>
      </c>
      <c r="R7" s="25">
        <v>29473</v>
      </c>
      <c r="S7" s="25">
        <v>20.94</v>
      </c>
      <c r="T7" s="25">
        <v>1407.5</v>
      </c>
      <c r="U7" s="25">
        <v>29332</v>
      </c>
      <c r="V7" s="25">
        <v>12.7</v>
      </c>
      <c r="W7" s="25">
        <v>2309.61</v>
      </c>
      <c r="X7" s="25">
        <v>133.78</v>
      </c>
      <c r="Y7" s="25">
        <v>124.5</v>
      </c>
      <c r="Z7" s="25">
        <v>128.4</v>
      </c>
      <c r="AA7" s="25">
        <v>119.88</v>
      </c>
      <c r="AB7" s="25">
        <v>116.06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2075.7800000000002</v>
      </c>
      <c r="AU7" s="25">
        <v>2770.04</v>
      </c>
      <c r="AV7" s="25">
        <v>2807.69</v>
      </c>
      <c r="AW7" s="25">
        <v>2064.09</v>
      </c>
      <c r="AX7" s="25">
        <v>2036.33</v>
      </c>
      <c r="AY7" s="25">
        <v>359.47</v>
      </c>
      <c r="AZ7" s="25">
        <v>369.69</v>
      </c>
      <c r="BA7" s="25">
        <v>379.08</v>
      </c>
      <c r="BB7" s="25">
        <v>367.55</v>
      </c>
      <c r="BC7" s="25">
        <v>378.56</v>
      </c>
      <c r="BD7" s="25">
        <v>261.51</v>
      </c>
      <c r="BE7" s="25">
        <v>24.27</v>
      </c>
      <c r="BF7" s="25">
        <v>22.13</v>
      </c>
      <c r="BG7" s="25">
        <v>20.03</v>
      </c>
      <c r="BH7" s="25">
        <v>17.75</v>
      </c>
      <c r="BI7" s="25">
        <v>15.68</v>
      </c>
      <c r="BJ7" s="25">
        <v>401.79</v>
      </c>
      <c r="BK7" s="25">
        <v>402.99</v>
      </c>
      <c r="BL7" s="25">
        <v>398.98</v>
      </c>
      <c r="BM7" s="25">
        <v>418.68</v>
      </c>
      <c r="BN7" s="25">
        <v>395.68</v>
      </c>
      <c r="BO7" s="25">
        <v>265.16000000000003</v>
      </c>
      <c r="BP7" s="25">
        <v>133.47</v>
      </c>
      <c r="BQ7" s="25">
        <v>122.72</v>
      </c>
      <c r="BR7" s="25">
        <v>124.77</v>
      </c>
      <c r="BS7" s="25">
        <v>117.53</v>
      </c>
      <c r="BT7" s="25">
        <v>112.62</v>
      </c>
      <c r="BU7" s="25">
        <v>100.12</v>
      </c>
      <c r="BV7" s="25">
        <v>98.66</v>
      </c>
      <c r="BW7" s="25">
        <v>98.64</v>
      </c>
      <c r="BX7" s="25">
        <v>94.78</v>
      </c>
      <c r="BY7" s="25">
        <v>97.59</v>
      </c>
      <c r="BZ7" s="25">
        <v>102.35</v>
      </c>
      <c r="CA7" s="25">
        <v>156.44</v>
      </c>
      <c r="CB7" s="25">
        <v>171.19</v>
      </c>
      <c r="CC7" s="25">
        <v>168.92</v>
      </c>
      <c r="CD7" s="25">
        <v>177.7</v>
      </c>
      <c r="CE7" s="25">
        <v>185.53</v>
      </c>
      <c r="CF7" s="25">
        <v>174.97</v>
      </c>
      <c r="CG7" s="25">
        <v>178.59</v>
      </c>
      <c r="CH7" s="25">
        <v>178.92</v>
      </c>
      <c r="CI7" s="25">
        <v>181.3</v>
      </c>
      <c r="CJ7" s="25">
        <v>181.71</v>
      </c>
      <c r="CK7" s="25">
        <v>167.74</v>
      </c>
      <c r="CL7" s="25">
        <v>73.13</v>
      </c>
      <c r="CM7" s="25">
        <v>73.91</v>
      </c>
      <c r="CN7" s="25">
        <v>73.930000000000007</v>
      </c>
      <c r="CO7" s="25">
        <v>74.790000000000006</v>
      </c>
      <c r="CP7" s="25">
        <v>75.41</v>
      </c>
      <c r="CQ7" s="25">
        <v>55.63</v>
      </c>
      <c r="CR7" s="25">
        <v>55.03</v>
      </c>
      <c r="CS7" s="25">
        <v>55.14</v>
      </c>
      <c r="CT7" s="25">
        <v>55.89</v>
      </c>
      <c r="CU7" s="25">
        <v>55.72</v>
      </c>
      <c r="CV7" s="25">
        <v>60.29</v>
      </c>
      <c r="CW7" s="25">
        <v>88.6</v>
      </c>
      <c r="CX7" s="25">
        <v>87.32</v>
      </c>
      <c r="CY7" s="25">
        <v>86.66</v>
      </c>
      <c r="CZ7" s="25">
        <v>87.19</v>
      </c>
      <c r="DA7" s="25">
        <v>85.67</v>
      </c>
      <c r="DB7" s="25">
        <v>82.04</v>
      </c>
      <c r="DC7" s="25">
        <v>81.900000000000006</v>
      </c>
      <c r="DD7" s="25">
        <v>81.39</v>
      </c>
      <c r="DE7" s="25">
        <v>81.27</v>
      </c>
      <c r="DF7" s="25">
        <v>81.260000000000005</v>
      </c>
      <c r="DG7" s="25">
        <v>90.12</v>
      </c>
      <c r="DH7" s="25">
        <v>52.12</v>
      </c>
      <c r="DI7" s="25">
        <v>52.77</v>
      </c>
      <c r="DJ7" s="25">
        <v>53.91</v>
      </c>
      <c r="DK7" s="25">
        <v>55.57</v>
      </c>
      <c r="DL7" s="25">
        <v>56.76</v>
      </c>
      <c r="DM7" s="25">
        <v>48.05</v>
      </c>
      <c r="DN7" s="25">
        <v>48.87</v>
      </c>
      <c r="DO7" s="25">
        <v>49.92</v>
      </c>
      <c r="DP7" s="25">
        <v>50.63</v>
      </c>
      <c r="DQ7" s="25">
        <v>51.29</v>
      </c>
      <c r="DR7" s="25">
        <v>50.88</v>
      </c>
      <c r="DS7" s="25">
        <v>0.24</v>
      </c>
      <c r="DT7" s="25">
        <v>0.24</v>
      </c>
      <c r="DU7" s="25">
        <v>1.46</v>
      </c>
      <c r="DV7" s="25">
        <v>3.27</v>
      </c>
      <c r="DW7" s="25">
        <v>3.11</v>
      </c>
      <c r="DX7" s="25">
        <v>13.39</v>
      </c>
      <c r="DY7" s="25">
        <v>14.85</v>
      </c>
      <c r="DZ7" s="25">
        <v>16.88</v>
      </c>
      <c r="EA7" s="25">
        <v>18.28</v>
      </c>
      <c r="EB7" s="25">
        <v>19.61</v>
      </c>
      <c r="EC7" s="25">
        <v>22.3</v>
      </c>
      <c r="ED7" s="25">
        <v>2.2799999999999998</v>
      </c>
      <c r="EE7" s="25">
        <v>1.93</v>
      </c>
      <c r="EF7" s="25">
        <v>0.61</v>
      </c>
      <c r="EG7" s="25">
        <v>0.1</v>
      </c>
      <c r="EH7" s="25">
        <v>0.56000000000000005</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元山 義智</cp:lastModifiedBy>
  <cp:lastPrinted>2023-01-23T07:52:04Z</cp:lastPrinted>
  <dcterms:created xsi:type="dcterms:W3CDTF">2022-12-01T01:05:54Z</dcterms:created>
  <dcterms:modified xsi:type="dcterms:W3CDTF">2023-02-13T01:30:13Z</dcterms:modified>
  <cp:category/>
</cp:coreProperties>
</file>