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J:\18 水道課\０１上水道総務\Yamaguchi\け－経営\Ｒ３年度\"/>
    </mc:Choice>
  </mc:AlternateContent>
  <xr:revisionPtr revIDLastSave="0" documentId="8_{043E6DFB-C5FE-47B0-8ADC-82E9B84976FD}" xr6:coauthVersionLast="36" xr6:coauthVersionMax="36" xr10:uidLastSave="{00000000-0000-0000-0000-000000000000}"/>
  <workbookProtection workbookAlgorithmName="SHA-512" workbookHashValue="r8muBm1y9yQytCwBW4HVRwMIekgOJuA1CCVkl79d6Ls9+eK12tZpJx3k06nkk4yycEV2NSUWQxFdcNFcBrSP6g==" workbookSaltValue="qq+mWHGZTGIUYR+jJjjob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F85" i="4"/>
  <c r="BB10" i="4"/>
  <c r="AT10" i="4"/>
  <c r="AL10" i="4"/>
  <c r="W10"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<sst xmlns="http://schemas.openxmlformats.org/spreadsheetml/2006/main" count="228" uniqueCount="115">
  <si>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</si>
  <si>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</si>
  <si>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</si>
  <si>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</si>
  <si>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</si>
  <si>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</si>
  <si>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</si>
  <si>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</si>
  <si>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</si>
  <si>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</si>
  <si>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</si>
  <si>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</si>
  <si>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</si>
  <si>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</si>
  <si>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</si>
  <si>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</si>
  <si>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</si>
  <si>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</si>
  <si>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</si>
  <si>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</si>
  <si>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</si>
  <si>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</si>
  <si>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</si>
  <si>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</si>
  <si>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</si>
  <si>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</si>
  <si>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</si>
  <si>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</si>
  <si>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</si>
  <si>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</si>
  <si>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</si>
  <si>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</si>
  <si>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</si>
  <si>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</si>
  <si>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</si>
  <si>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</si>
  <si>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</si>
  <si>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</si>
  <si>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</si>
  <si>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</si>
  <si>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</si>
  <si>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</si>
  <si>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</si>
  <si>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</si>
  <si>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</si>
  <si>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</si>
  <si>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</si>
  <si>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</si>
  <si>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</si>
  <si>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</si>
  <si>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</si>
  <si>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</si>
  <si>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</si>
  <si>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</si>
  <si>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</si>
  <si>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</si>
  <si>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</si>
  <si>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</si>
  <si>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</si>
  <si>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</si>
  <si>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</si>
  <si>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</si>
  <si>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</si>
  <si>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</si>
  <si>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</si>
  <si>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</si>
  <si>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</si>
  <si>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</si>
  <si>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</si>
  <si>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</si>
  <si>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</si>
  <si>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</si>
  <si>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</si>
  <si>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</si>
  <si>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</si>
  <si>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</si>
  <si>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</si>
  <si>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</si>
  <si>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</si>
  <si>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</si>
  <si>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</si>
  <si>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</si>
  <si>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</si>
  <si>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</si>
  <si>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</si>
  <si>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</si>
  <si>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</si>
  <si>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</si>
  <si>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</si>
  <si>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</si>
  <si>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</si>
  <si>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</si>
  <si>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</si>
  <si>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</si>
  <si>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</si>
  <si>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</si>
  <si>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</si>
  <si>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</si>
  <si>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</si>
  <si>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</si>
  <si>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</si>
  <si>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</si>
  <si>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</si>
  <si>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</si>
  <si>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</si>
  <si>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</si>
  <si>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</si>
  <si>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</si>
  <si>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</si>
  <si>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</si>
  <si>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</si>
  <si>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</si>
  <si>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①経常収支比率は、前年度に比べて3.44ポイントの減となったものの引き続き黒字を維持しています。
②欠損金は発生していませんので、累積欠損金比率の数値はありません。
③流動比率は、全国平均・類似団体平均値を大きく上回っており、流動資産の構成比率も現金預金が大部分を占めているため、十分な支払能力が確保されています。
④企業債残高対給水収益比率については、施設の更新に充てた企業債の増加により、高い水準で推移しています。また、企業債残高は減少しているものの給水収益も減少しているため、高い数値となっています。
⑤料金回収率は、全国平均・類似団体平均値を下回っています。不足分については、営業外収益で賄っており、基準外繰入金等による補填は行っていません。
⑥給水原価は、類似団体平均値を下回っていますおり、前年度に比べて1.37円減少しました。経常費用が減少したためです。
⑦施設利用率は、総配水量が増加したため昨年よりも高い数値となっており、全国平均を上回っています。
⑧有収率は、全国平均を上回る数値で推移しており、適正な施設規模を維持していると考えられます。</t>
    <rPh sb="262" eb="264">
      <t>ゼンコク</t>
    </rPh>
    <rPh sb="264" eb="266">
      <t>ヘイキン</t>
    </rPh>
    <rPh sb="267" eb="269">
      <t>ルイジ</t>
    </rPh>
    <rPh sb="269" eb="271">
      <t>ダンタイ</t>
    </rPh>
    <rPh sb="271" eb="273">
      <t>ヘイキン</t>
    </rPh>
    <rPh sb="273" eb="274">
      <t>アタイ</t>
    </rPh>
    <rPh sb="275" eb="277">
      <t>シタマワ</t>
    </rPh>
    <rPh sb="363" eb="365">
      <t>ゲンショウ</t>
    </rPh>
    <rPh sb="370" eb="372">
      <t>ケイジョウ</t>
    </rPh>
    <rPh sb="375" eb="377">
      <t>ゲンショウ</t>
    </rPh>
    <phoneticPr fontId="4"/>
  </si>
  <si>
    <t>①有形固定資産減価償却率は、増加傾向にあり全国平均・類似団体平均値を下回って推移しており、施設の更新ができていることを示しています。
②管路経年化率も全国平均・類似団体平均値を下回っていますが、高い水準で推移しているため、優先的に耐用年数を経過した管路の更新に取り組む必要があります。
③管路更新率は、昨年より0.3％上回っているものの、全国平均を下回っています。管路経年化率とあわせて経年化管路の更新に取り組む必要性を示しています。</t>
    <rPh sb="14" eb="16">
      <t>ゾウカ</t>
    </rPh>
    <rPh sb="16" eb="18">
      <t>ケイコウ</t>
    </rPh>
    <rPh sb="159" eb="161">
      <t>ウワマワ</t>
    </rPh>
    <phoneticPr fontId="4"/>
  </si>
  <si>
    <t>１．経営の健全性・効率性の指標から、収益性を確保するまでには至っていませんが、純利益を確保し、黒字経営を維持することができています。
ただし、２．老朽化の状況の指標から、施設全体での更新はできていますが、経年管路の更新が進んでいないため、これからは耐用年数を経過した管路の更新に優先的に取り組む必要性を示しています。
更新投資に充てる財源を確保するため、費用削減などによる更なる経営の効率化や適切な料金水準の確保などに取り組む必要があります。</t>
    <rPh sb="39" eb="42">
      <t>ジュンリエキ</t>
    </rPh>
    <rPh sb="43" eb="45">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</si>
</sst>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1.1000000000000001</c:v>
                </c:pt>
                <c:pt idx="1">
                  <c:v>0.97</c:v>
                </c:pt>
                <c:pt idx="2">
                  <c:v>0.56999999999999995</c:v>
                </c:pt>
                <c:pt idx="3">
                  <c:v>0.12</c:v>
                </c:pt>
                <c:pt idx="4">
                  <c:v>0.42</c:v>
                </c:pt>
              </c:numCache>
            </c:numRef>
          </c:val>
          <c:extLst>
            <c:ext xmlns:c16="http://schemas.microsoft.com/office/drawing/2014/chart" uri="{C3380CC4-5D6E-409C-BE32-E72D297353CC}">
              <c16:uniqueId val="{00000000-2ED7-48AC-8061-0ABE51CEA1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2ED7-48AC-8061-0ABE51CEA1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62.98</c:v>
                </c:pt>
                <c:pt idx="1">
                  <c:v>61.86</c:v>
                </c:pt>
                <c:pt idx="2">
                  <c:v>57.82</c:v>
                </c:pt>
                <c:pt idx="3">
                  <c:v>59.86</c:v>
                </c:pt>
                <c:pt idx="4">
                  <c:v>61</c:v>
                </c:pt>
              </c:numCache>
            </c:numRef>
          </c:val>
          <c:extLst>
            <c:ext xmlns:c16="http://schemas.microsoft.com/office/drawing/2014/chart" uri="{C3380CC4-5D6E-409C-BE32-E72D297353CC}">
              <c16:uniqueId val="{00000000-0BCD-49CB-948B-711DF7883D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0BCD-49CB-948B-711DF7883D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90.12</c:v>
                </c:pt>
                <c:pt idx="1">
                  <c:v>90.13</c:v>
                </c:pt>
                <c:pt idx="2">
                  <c:v>90.11</c:v>
                </c:pt>
                <c:pt idx="3">
                  <c:v>90.03</c:v>
                </c:pt>
                <c:pt idx="4">
                  <c:v>90.07</c:v>
                </c:pt>
              </c:numCache>
            </c:numRef>
          </c:val>
          <c:extLst>
            <c:ext xmlns:c16="http://schemas.microsoft.com/office/drawing/2014/chart" uri="{C3380CC4-5D6E-409C-BE32-E72D297353CC}">
              <c16:uniqueId val="{00000000-93EF-40C2-8B90-CBD52C4BDF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93EF-40C2-8B90-CBD52C4BDF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102.74</c:v>
                </c:pt>
                <c:pt idx="1">
                  <c:v>102.94</c:v>
                </c:pt>
                <c:pt idx="2">
                  <c:v>104.72</c:v>
                </c:pt>
                <c:pt idx="3">
                  <c:v>103.62</c:v>
                </c:pt>
                <c:pt idx="4">
                  <c:v>100.18</c:v>
                </c:pt>
              </c:numCache>
            </c:numRef>
          </c:val>
          <c:extLst>
            <c:ext xmlns:c16="http://schemas.microsoft.com/office/drawing/2014/chart" uri="{C3380CC4-5D6E-409C-BE32-E72D297353CC}">
              <c16:uniqueId val="{00000000-9A33-4649-A30A-8DFBCFA5B2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9A33-4649-A30A-8DFBCFA5B2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34.96</c:v>
                </c:pt>
                <c:pt idx="1">
                  <c:v>36.9</c:v>
                </c:pt>
                <c:pt idx="2">
                  <c:v>39.130000000000003</c:v>
                </c:pt>
                <c:pt idx="3">
                  <c:v>41.54</c:v>
                </c:pt>
                <c:pt idx="4">
                  <c:v>43.84</c:v>
                </c:pt>
              </c:numCache>
            </c:numRef>
          </c:val>
          <c:extLst>
            <c:ext xmlns:c16="http://schemas.microsoft.com/office/drawing/2014/chart" uri="{C3380CC4-5D6E-409C-BE32-E72D297353CC}">
              <c16:uniqueId val="{00000000-270D-4541-BB74-6A854FE816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270D-4541-BB74-6A854FE816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15.8</c:v>
                </c:pt>
                <c:pt idx="1">
                  <c:v>15.31</c:v>
                </c:pt>
                <c:pt idx="2">
                  <c:v>15.93</c:v>
                </c:pt>
                <c:pt idx="3">
                  <c:v>11.8</c:v>
                </c:pt>
                <c:pt idx="4">
                  <c:v>11.48</c:v>
                </c:pt>
              </c:numCache>
            </c:numRef>
          </c:val>
          <c:extLst>
            <c:ext xmlns:c16="http://schemas.microsoft.com/office/drawing/2014/chart" uri="{C3380CC4-5D6E-409C-BE32-E72D297353CC}">
              <c16:uniqueId val="{00000000-B5BA-425B-9F59-E93248AF30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B5BA-425B-9F59-E93248AF30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5-45CF-8FA1-A25B2A3E3E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57B5-45CF-8FA1-A25B2A3E3E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898.1</c:v>
                </c:pt>
                <c:pt idx="1">
                  <c:v>1318.33</c:v>
                </c:pt>
                <c:pt idx="2">
                  <c:v>1201.5899999999999</c:v>
                </c:pt>
                <c:pt idx="3">
                  <c:v>681.13</c:v>
                </c:pt>
                <c:pt idx="4">
                  <c:v>660.99</c:v>
                </c:pt>
              </c:numCache>
            </c:numRef>
          </c:val>
          <c:extLst>
            <c:ext xmlns:c16="http://schemas.microsoft.com/office/drawing/2014/chart" uri="{C3380CC4-5D6E-409C-BE32-E72D297353CC}">
              <c16:uniqueId val="{00000000-4BC7-41D2-BB6C-F4037CBC81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BC7-41D2-BB6C-F4037CBC81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562.91</c:v>
                </c:pt>
                <c:pt idx="1">
                  <c:v>553</c:v>
                </c:pt>
                <c:pt idx="2">
                  <c:v>557.67999999999995</c:v>
                </c:pt>
                <c:pt idx="3">
                  <c:v>577.96</c:v>
                </c:pt>
                <c:pt idx="4">
                  <c:v>512.53</c:v>
                </c:pt>
              </c:numCache>
            </c:numRef>
          </c:val>
          <c:extLst>
            <c:ext xmlns:c16="http://schemas.microsoft.com/office/drawing/2014/chart" uri="{C3380CC4-5D6E-409C-BE32-E72D297353CC}">
              <c16:uniqueId val="{00000000-79ED-4D64-86F4-44E2A07A78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79ED-4D64-86F4-44E2A07A78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95.93</c:v>
                </c:pt>
                <c:pt idx="1">
                  <c:v>96.11</c:v>
                </c:pt>
                <c:pt idx="2">
                  <c:v>97.51</c:v>
                </c:pt>
                <c:pt idx="3">
                  <c:v>88.67</c:v>
                </c:pt>
                <c:pt idx="4">
                  <c:v>94.25</c:v>
                </c:pt>
              </c:numCache>
            </c:numRef>
          </c:val>
          <c:extLst>
            <c:ext xmlns:c16="http://schemas.microsoft.com/office/drawing/2014/chart" uri="{C3380CC4-5D6E-409C-BE32-E72D297353CC}">
              <c16:uniqueId val="{00000000-D8DA-40F1-8C23-AC025CD4BC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D8DA-40F1-8C23-AC025CD4BC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158.6</c:v>
                </c:pt>
                <c:pt idx="1">
                  <c:v>159.15</c:v>
                </c:pt>
                <c:pt idx="2">
                  <c:v>162.41</c:v>
                </c:pt>
                <c:pt idx="3">
                  <c:v>163.38999999999999</c:v>
                </c:pt>
                <c:pt idx="4">
                  <c:v>162.02000000000001</c:v>
                </c:pt>
              </c:numCache>
            </c:numRef>
          </c:val>
          <c:extLst>
            <c:ext xmlns:c16="http://schemas.microsoft.com/office/drawing/2014/chart" uri="{C3380CC4-5D6E-409C-BE32-E72D297353CC}">
              <c16:uniqueId val="{00000000-A2CE-4B3F-A490-75F2EB9057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A2CE-4B3F-A490-75F2EB9057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川棚町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13570</v>
      </c>
      <c r="AM8" s="59"/>
      <c r="AN8" s="59"/>
      <c r="AO8" s="59"/>
      <c r="AP8" s="59"/>
      <c r="AQ8" s="59"/>
      <c r="AR8" s="59"/>
      <c r="AS8" s="59"/>
      <c r="AT8" s="56">
        <f>データ!$S$6</f>
        <v>37.25</v>
      </c>
      <c r="AU8" s="57"/>
      <c r="AV8" s="57"/>
      <c r="AW8" s="57"/>
      <c r="AX8" s="57"/>
      <c r="AY8" s="57"/>
      <c r="AZ8" s="57"/>
      <c r="BA8" s="57"/>
      <c r="BB8" s="46">
        <f>データ!$T$6</f>
        <v>364.3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52.67</v>
      </c>
      <c r="J10" s="57"/>
      <c r="K10" s="57"/>
      <c r="L10" s="57"/>
      <c r="M10" s="57"/>
      <c r="N10" s="57"/>
      <c r="O10" s="58"/>
      <c r="P10" s="46">
        <f>データ!$P$6</f>
        <v>99.78</v>
      </c>
      <c r="Q10" s="46"/>
      <c r="R10" s="46"/>
      <c r="S10" s="46"/>
      <c r="T10" s="46"/>
      <c r="U10" s="46"/>
      <c r="V10" s="46"/>
      <c r="W10" s="59">
        <f>データ!$Q$6</f>
        <v>3520</v>
      </c>
      <c r="X10" s="59"/>
      <c r="Y10" s="59"/>
      <c r="Z10" s="59"/>
      <c r="AA10" s="59"/>
      <c r="AB10" s="59"/>
      <c r="AC10" s="59"/>
      <c r="AD10" s="2"/>
      <c r="AE10" s="2"/>
      <c r="AF10" s="2"/>
      <c r="AG10" s="2"/>
      <c r="AH10" s="2"/>
      <c r="AI10" s="2"/>
      <c r="AJ10" s="2"/>
      <c r="AK10" s="2"/>
      <c r="AL10" s="59">
        <f>データ!$U$6</f>
        <v>13389</v>
      </c>
      <c r="AM10" s="59"/>
      <c r="AN10" s="59"/>
      <c r="AO10" s="59"/>
      <c r="AP10" s="59"/>
      <c r="AQ10" s="59"/>
      <c r="AR10" s="59"/>
      <c r="AS10" s="59"/>
      <c r="AT10" s="56">
        <f>データ!$V$6</f>
        <v>13.9</v>
      </c>
      <c r="AU10" s="57"/>
      <c r="AV10" s="57"/>
      <c r="AW10" s="57"/>
      <c r="AX10" s="57"/>
      <c r="AY10" s="57"/>
      <c r="AZ10" s="57"/>
      <c r="BA10" s="57"/>
      <c r="BB10" s="46">
        <f>データ!$W$6</f>
        <v>963.24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0otde8D/17OOOS7zZvdEcCNRomSZAHmMI+FmhwnU4v2f5JuASmhbfp19aTQWkJrzI06JXco9GlJRAQJrJq7uA==" saltValue="UXZRmsEQ+FHT6lnWnm/+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423220</v>
      </c>
      <c r="D6" s="20">
        <f t="shared" si="3"/>
        <v>46</v>
      </c>
      <c r="E6" s="20">
        <f t="shared" si="3"/>
        <v>1</v>
      </c>
      <c r="F6" s="20">
        <f t="shared" si="3"/>
        <v>0</v>
      </c>
      <c r="G6" s="20">
        <f t="shared" si="3"/>
        <v>1</v>
      </c>
      <c r="H6" s="20" t="str">
        <f t="shared" si="3"/>
        <v>長崎県　川棚町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52.67</v>
      </c>
      <c r="P6" s="21">
        <f t="shared" si="3"/>
        <v>99.78</v>
      </c>
      <c r="Q6" s="21">
        <f t="shared" si="3"/>
        <v>3520</v>
      </c>
      <c r="R6" s="21">
        <f t="shared" si="3"/>
        <v>13570</v>
      </c>
      <c r="S6" s="21">
        <f t="shared" si="3"/>
        <v>37.25</v>
      </c>
      <c r="T6" s="21">
        <f t="shared" si="3"/>
        <v>364.3</v>
      </c>
      <c r="U6" s="21">
        <f t="shared" si="3"/>
        <v>13389</v>
      </c>
      <c r="V6" s="21">
        <f t="shared" si="3"/>
        <v>13.9</v>
      </c>
      <c r="W6" s="21">
        <f t="shared" si="3"/>
        <v>963.24</v>
      </c>
      <c r="X6" s="22">
        <f>IF(X7="",NA(),X7)</f>
        <v>102.74</v>
      </c>
      <c r="Y6" s="22">
        <f t="shared" ref="Y6:AG6" si="4">IF(Y7="",NA(),Y7)</f>
        <v>102.94</v>
      </c>
      <c r="Z6" s="22">
        <f t="shared" si="4"/>
        <v>104.72</v>
      </c>
      <c r="AA6" s="22">
        <f t="shared" si="4"/>
        <v>103.62</v>
      </c>
      <c r="AB6" s="22">
        <f t="shared" si="4"/>
        <v>100.18</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898.1</v>
      </c>
      <c r="AU6" s="22">
        <f t="shared" ref="AU6:BC6" si="6">IF(AU7="",NA(),AU7)</f>
        <v>1318.33</v>
      </c>
      <c r="AV6" s="22">
        <f t="shared" si="6"/>
        <v>1201.5899999999999</v>
      </c>
      <c r="AW6" s="22">
        <f t="shared" si="6"/>
        <v>681.13</v>
      </c>
      <c r="AX6" s="22">
        <f t="shared" si="6"/>
        <v>660.99</v>
      </c>
      <c r="AY6" s="22">
        <f t="shared" si="6"/>
        <v>355.27</v>
      </c>
      <c r="AZ6" s="22">
        <f t="shared" si="6"/>
        <v>359.7</v>
      </c>
      <c r="BA6" s="22">
        <f t="shared" si="6"/>
        <v>362.93</v>
      </c>
      <c r="BB6" s="22">
        <f t="shared" si="6"/>
        <v>371.81</v>
      </c>
      <c r="BC6" s="22">
        <f t="shared" si="6"/>
        <v>384.23</v>
      </c>
      <c r="BD6" s="21" t="str">
        <f>IF(BD7="","",IF(BD7="-","【-】","【"&amp;SUBSTITUTE(TEXT(BD7,"#,##0.00"),"-","△")&amp;"】"))</f>
        <v>【261.51】</v>
      </c>
      <c r="BE6" s="22">
        <f>IF(BE7="",NA(),BE7)</f>
        <v>562.91</v>
      </c>
      <c r="BF6" s="22">
        <f t="shared" ref="BF6:BN6" si="7">IF(BF7="",NA(),BF7)</f>
        <v>553</v>
      </c>
      <c r="BG6" s="22">
        <f t="shared" si="7"/>
        <v>557.67999999999995</v>
      </c>
      <c r="BH6" s="22">
        <f t="shared" si="7"/>
        <v>577.96</v>
      </c>
      <c r="BI6" s="22">
        <f t="shared" si="7"/>
        <v>512.53</v>
      </c>
      <c r="BJ6" s="22">
        <f t="shared" si="7"/>
        <v>458.27</v>
      </c>
      <c r="BK6" s="22">
        <f t="shared" si="7"/>
        <v>447.01</v>
      </c>
      <c r="BL6" s="22">
        <f t="shared" si="7"/>
        <v>439.05</v>
      </c>
      <c r="BM6" s="22">
        <f t="shared" si="7"/>
        <v>465.85</v>
      </c>
      <c r="BN6" s="22">
        <f t="shared" si="7"/>
        <v>439.43</v>
      </c>
      <c r="BO6" s="21" t="str">
        <f>IF(BO7="","",IF(BO7="-","【-】","【"&amp;SUBSTITUTE(TEXT(BO7,"#,##0.00"),"-","△")&amp;"】"))</f>
        <v>【265.16】</v>
      </c>
      <c r="BP6" s="22">
        <f>IF(BP7="",NA(),BP7)</f>
        <v>95.93</v>
      </c>
      <c r="BQ6" s="22">
        <f t="shared" ref="BQ6:BY6" si="8">IF(BQ7="",NA(),BQ7)</f>
        <v>96.11</v>
      </c>
      <c r="BR6" s="22">
        <f t="shared" si="8"/>
        <v>97.51</v>
      </c>
      <c r="BS6" s="22">
        <f t="shared" si="8"/>
        <v>88.67</v>
      </c>
      <c r="BT6" s="22">
        <f t="shared" si="8"/>
        <v>94.25</v>
      </c>
      <c r="BU6" s="22">
        <f t="shared" si="8"/>
        <v>96.77</v>
      </c>
      <c r="BV6" s="22">
        <f t="shared" si="8"/>
        <v>95.81</v>
      </c>
      <c r="BW6" s="22">
        <f t="shared" si="8"/>
        <v>95.26</v>
      </c>
      <c r="BX6" s="22">
        <f t="shared" si="8"/>
        <v>92.39</v>
      </c>
      <c r="BY6" s="22">
        <f t="shared" si="8"/>
        <v>94.41</v>
      </c>
      <c r="BZ6" s="21" t="str">
        <f>IF(BZ7="","",IF(BZ7="-","【-】","【"&amp;SUBSTITUTE(TEXT(BZ7,"#,##0.00"),"-","△")&amp;"】"))</f>
        <v>【102.35】</v>
      </c>
      <c r="CA6" s="22">
        <f>IF(CA7="",NA(),CA7)</f>
        <v>158.6</v>
      </c>
      <c r="CB6" s="22">
        <f t="shared" ref="CB6:CJ6" si="9">IF(CB7="",NA(),CB7)</f>
        <v>159.15</v>
      </c>
      <c r="CC6" s="22">
        <f t="shared" si="9"/>
        <v>162.41</v>
      </c>
      <c r="CD6" s="22">
        <f t="shared" si="9"/>
        <v>163.38999999999999</v>
      </c>
      <c r="CE6" s="22">
        <f t="shared" si="9"/>
        <v>162.02000000000001</v>
      </c>
      <c r="CF6" s="22">
        <f t="shared" si="9"/>
        <v>187.18</v>
      </c>
      <c r="CG6" s="22">
        <f t="shared" si="9"/>
        <v>189.58</v>
      </c>
      <c r="CH6" s="22">
        <f t="shared" si="9"/>
        <v>192.82</v>
      </c>
      <c r="CI6" s="22">
        <f t="shared" si="9"/>
        <v>192.98</v>
      </c>
      <c r="CJ6" s="22">
        <f t="shared" si="9"/>
        <v>192.13</v>
      </c>
      <c r="CK6" s="21" t="str">
        <f>IF(CK7="","",IF(CK7="-","【-】","【"&amp;SUBSTITUTE(TEXT(CK7,"#,##0.00"),"-","△")&amp;"】"))</f>
        <v>【167.74】</v>
      </c>
      <c r="CL6" s="22">
        <f>IF(CL7="",NA(),CL7)</f>
        <v>62.98</v>
      </c>
      <c r="CM6" s="22">
        <f t="shared" ref="CM6:CU6" si="10">IF(CM7="",NA(),CM7)</f>
        <v>61.86</v>
      </c>
      <c r="CN6" s="22">
        <f t="shared" si="10"/>
        <v>57.82</v>
      </c>
      <c r="CO6" s="22">
        <f t="shared" si="10"/>
        <v>59.86</v>
      </c>
      <c r="CP6" s="22">
        <f t="shared" si="10"/>
        <v>61</v>
      </c>
      <c r="CQ6" s="22">
        <f t="shared" si="10"/>
        <v>55.88</v>
      </c>
      <c r="CR6" s="22">
        <f t="shared" si="10"/>
        <v>55.22</v>
      </c>
      <c r="CS6" s="22">
        <f t="shared" si="10"/>
        <v>54.05</v>
      </c>
      <c r="CT6" s="22">
        <f t="shared" si="10"/>
        <v>54.43</v>
      </c>
      <c r="CU6" s="22">
        <f t="shared" si="10"/>
        <v>53.87</v>
      </c>
      <c r="CV6" s="21" t="str">
        <f>IF(CV7="","",IF(CV7="-","【-】","【"&amp;SUBSTITUTE(TEXT(CV7,"#,##0.00"),"-","△")&amp;"】"))</f>
        <v>【60.29】</v>
      </c>
      <c r="CW6" s="22">
        <f>IF(CW7="",NA(),CW7)</f>
        <v>90.12</v>
      </c>
      <c r="CX6" s="22">
        <f t="shared" ref="CX6:DF6" si="11">IF(CX7="",NA(),CX7)</f>
        <v>90.13</v>
      </c>
      <c r="CY6" s="22">
        <f t="shared" si="11"/>
        <v>90.11</v>
      </c>
      <c r="CZ6" s="22">
        <f t="shared" si="11"/>
        <v>90.03</v>
      </c>
      <c r="DA6" s="22">
        <f t="shared" si="11"/>
        <v>90.07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34.96</v>
      </c>
      <c r="DI6" s="22">
        <f t="shared" ref="DI6:DQ6" si="12">IF(DI7="",NA(),DI7)</f>
        <v>36.9</v>
      </c>
      <c r="DJ6" s="22">
        <f t="shared" si="12"/>
        <v>39.130000000000003</v>
      </c>
      <c r="DK6" s="22">
        <f t="shared" si="12"/>
        <v>41.54</v>
      </c>
      <c r="DL6" s="22">
        <f t="shared" si="12"/>
        <v>43.84</v>
      </c>
      <c r="DM6" s="22">
        <f t="shared" si="12"/>
        <v>46.61</v>
      </c>
      <c r="DN6" s="22">
        <f t="shared" si="12"/>
        <v>47.97</v>
      </c>
      <c r="DO6" s="22">
        <f t="shared" si="12"/>
        <v>49.12</v>
      </c>
      <c r="DP6" s="22">
        <f t="shared" si="12"/>
        <v>49.39</v>
      </c>
      <c r="DQ6" s="22">
        <f t="shared" si="12"/>
        <v>50.75</v>
      </c>
      <c r="DR6" s="21" t="str">
        <f>IF(DR7="","",IF(DR7="-","【-】","【"&amp;SUBSTITUTE(TEXT(DR7,"#,##0.00"),"-","△")&amp;"】"))</f>
        <v>【50.88】</v>
      </c>
      <c r="DS6" s="22">
        <f>IF(DS7="",NA(),DS7)</f>
        <v>15.8</v>
      </c>
      <c r="DT6" s="22">
        <f t="shared" ref="DT6:EB6" si="13">IF(DT7="",NA(),DT7)</f>
        <v>15.31</v>
      </c>
      <c r="DU6" s="22">
        <f t="shared" si="13"/>
        <v>15.93</v>
      </c>
      <c r="DV6" s="22">
        <f t="shared" si="13"/>
        <v>11.8</v>
      </c>
      <c r="DW6" s="22">
        <f t="shared" si="13"/>
        <v>11.48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1.1000000000000001</v>
      </c>
      <c r="EE6" s="22">
        <f t="shared" ref="EE6:EM6" si="14">IF(EE7="",NA(),EE7)</f>
        <v>0.97</v>
      </c>
      <c r="EF6" s="22">
        <f t="shared" si="14"/>
        <v>0.56999999999999995</v>
      </c>
      <c r="EG6" s="22">
        <f t="shared" si="14"/>
        <v>0.12</v>
      </c>
      <c r="EH6" s="22">
        <f t="shared" si="14"/>
        <v>0.42</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423220</v>
      </c>
      <c r="D7" s="24">
        <v>46</v>
      </c>
      <c r="E7" s="24">
        <v>1</v>
      </c>
      <c r="F7" s="24">
        <v>0</v>
      </c>
      <c r="G7" s="24">
        <v>1</v>
      </c>
      <c r="H7" s="24" t="s">
        <v>93</v>
      </c>
      <c r="I7" s="24" t="s">
        <v>94</v>
      </c>
      <c r="J7" s="24" t="s">
        <v>95</v>
      </c>
      <c r="K7" s="24" t="s">
        <v>96</v>
      </c>
      <c r="L7" s="24" t="s">
        <v>97</v>
      </c>
      <c r="M7" s="24" t="s">
        <v>98</v>
      </c>
      <c r="N7" s="25" t="s">
        <v>99</v>
      </c>
      <c r="O7" s="25">
        <v>52.67</v>
      </c>
      <c r="P7" s="25">
        <v>99.78</v>
      </c>
      <c r="Q7" s="25">
        <v>3520</v>
      </c>
      <c r="R7" s="25">
        <v>13570</v>
      </c>
      <c r="S7" s="25">
        <v>37.25</v>
      </c>
      <c r="T7" s="25">
        <v>364.3</v>
      </c>
      <c r="U7" s="25">
        <v>13389</v>
      </c>
      <c r="V7" s="25">
        <v>13.9</v>
      </c>
      <c r="W7" s="25">
        <v>963.24</v>
      </c>
      <c r="X7" s="25">
        <v>102.74</v>
      </c>
      <c r="Y7" s="25">
        <v>102.94</v>
      </c>
      <c r="Z7" s="25">
        <v>104.72</v>
      </c>
      <c r="AA7" s="25">
        <v>103.62</v>
      </c>
      <c r="AB7" s="25">
        <v>100.18</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898.1</v>
      </c>
      <c r="AU7" s="25">
        <v>1318.33</v>
      </c>
      <c r="AV7" s="25">
        <v>1201.5899999999999</v>
      </c>
      <c r="AW7" s="25">
        <v>681.13</v>
      </c>
      <c r="AX7" s="25">
        <v>660.99</v>
      </c>
      <c r="AY7" s="25">
        <v>355.27</v>
      </c>
      <c r="AZ7" s="25">
        <v>359.7</v>
      </c>
      <c r="BA7" s="25">
        <v>362.93</v>
      </c>
      <c r="BB7" s="25">
        <v>371.81</v>
      </c>
      <c r="BC7" s="25">
        <v>384.23</v>
      </c>
      <c r="BD7" s="25">
        <v>261.51</v>
      </c>
      <c r="BE7" s="25">
        <v>562.91</v>
      </c>
      <c r="BF7" s="25">
        <v>553</v>
      </c>
      <c r="BG7" s="25">
        <v>557.67999999999995</v>
      </c>
      <c r="BH7" s="25">
        <v>577.96</v>
      </c>
      <c r="BI7" s="25">
        <v>512.53</v>
      </c>
      <c r="BJ7" s="25">
        <v>458.27</v>
      </c>
      <c r="BK7" s="25">
        <v>447.01</v>
      </c>
      <c r="BL7" s="25">
        <v>439.05</v>
      </c>
      <c r="BM7" s="25">
        <v>465.85</v>
      </c>
      <c r="BN7" s="25">
        <v>439.43</v>
      </c>
      <c r="BO7" s="25">
        <v>265.16000000000003</v>
      </c>
      <c r="BP7" s="25">
        <v>95.93</v>
      </c>
      <c r="BQ7" s="25">
        <v>96.11</v>
      </c>
      <c r="BR7" s="25">
        <v>97.51</v>
      </c>
      <c r="BS7" s="25">
        <v>88.67</v>
      </c>
      <c r="BT7" s="25">
        <v>94.25</v>
      </c>
      <c r="BU7" s="25">
        <v>96.77</v>
      </c>
      <c r="BV7" s="25">
        <v>95.81</v>
      </c>
      <c r="BW7" s="25">
        <v>95.26</v>
      </c>
      <c r="BX7" s="25">
        <v>92.39</v>
      </c>
      <c r="BY7" s="25">
        <v>94.41</v>
      </c>
      <c r="BZ7" s="25">
        <v>102.35</v>
      </c>
      <c r="CA7" s="25">
        <v>158.6</v>
      </c>
      <c r="CB7" s="25">
        <v>159.15</v>
      </c>
      <c r="CC7" s="25">
        <v>162.41</v>
      </c>
      <c r="CD7" s="25">
        <v>163.38999999999999</v>
      </c>
      <c r="CE7" s="25">
        <v>162.02000000000001</v>
      </c>
      <c r="CF7" s="25">
        <v>187.18</v>
      </c>
      <c r="CG7" s="25">
        <v>189.58</v>
      </c>
      <c r="CH7" s="25">
        <v>192.82</v>
      </c>
      <c r="CI7" s="25">
        <v>192.98</v>
      </c>
      <c r="CJ7" s="25">
        <v>192.13</v>
      </c>
      <c r="CK7" s="25">
        <v>167.74</v>
      </c>
      <c r="CL7" s="25">
        <v>62.98</v>
      </c>
      <c r="CM7" s="25">
        <v>61.86</v>
      </c>
      <c r="CN7" s="25">
        <v>57.82</v>
      </c>
      <c r="CO7" s="25">
        <v>59.86</v>
      </c>
      <c r="CP7" s="25">
        <v>61</v>
      </c>
      <c r="CQ7" s="25">
        <v>55.88</v>
      </c>
      <c r="CR7" s="25">
        <v>55.22</v>
      </c>
      <c r="CS7" s="25">
        <v>54.05</v>
      </c>
      <c r="CT7" s="25">
        <v>54.43</v>
      </c>
      <c r="CU7" s="25">
        <v>53.87</v>
      </c>
      <c r="CV7" s="25">
        <v>60.29</v>
      </c>
      <c r="CW7" s="25">
        <v>90.12</v>
      </c>
      <c r="CX7" s="25">
        <v>90.13</v>
      </c>
      <c r="CY7" s="25">
        <v>90.11</v>
      </c>
      <c r="CZ7" s="25">
        <v>90.03</v>
      </c>
      <c r="DA7" s="25">
        <v>90.07</v>
      </c>
      <c r="DB7" s="25">
        <v>80.989999999999995</v>
      </c>
      <c r="DC7" s="25">
        <v>80.930000000000007</v>
      </c>
      <c r="DD7" s="25">
        <v>80.510000000000005</v>
      </c>
      <c r="DE7" s="25">
        <v>79.44</v>
      </c>
      <c r="DF7" s="25">
        <v>79.489999999999995</v>
      </c>
      <c r="DG7" s="25">
        <v>90.12</v>
      </c>
      <c r="DH7" s="25">
        <v>34.96</v>
      </c>
      <c r="DI7" s="25">
        <v>36.9</v>
      </c>
      <c r="DJ7" s="25">
        <v>39.130000000000003</v>
      </c>
      <c r="DK7" s="25">
        <v>41.54</v>
      </c>
      <c r="DL7" s="25">
        <v>43.84</v>
      </c>
      <c r="DM7" s="25">
        <v>46.61</v>
      </c>
      <c r="DN7" s="25">
        <v>47.97</v>
      </c>
      <c r="DO7" s="25">
        <v>49.12</v>
      </c>
      <c r="DP7" s="25">
        <v>49.39</v>
      </c>
      <c r="DQ7" s="25">
        <v>50.75</v>
      </c>
      <c r="DR7" s="25">
        <v>50.88</v>
      </c>
      <c r="DS7" s="25">
        <v>15.8</v>
      </c>
      <c r="DT7" s="25">
        <v>15.31</v>
      </c>
      <c r="DU7" s="25">
        <v>15.93</v>
      </c>
      <c r="DV7" s="25">
        <v>11.8</v>
      </c>
      <c r="DW7" s="25">
        <v>11.48</v>
      </c>
      <c r="DX7" s="25">
        <v>10.84</v>
      </c>
      <c r="DY7" s="25">
        <v>15.33</v>
      </c>
      <c r="DZ7" s="25">
        <v>16.760000000000002</v>
      </c>
      <c r="EA7" s="25">
        <v>18.57</v>
      </c>
      <c r="EB7" s="25">
        <v>21.14</v>
      </c>
      <c r="EC7" s="25">
        <v>22.3</v>
      </c>
      <c r="ED7" s="25">
        <v>1.1000000000000001</v>
      </c>
      <c r="EE7" s="25">
        <v>0.97</v>
      </c>
      <c r="EF7" s="25">
        <v>0.56999999999999995</v>
      </c>
      <c r="EG7" s="25">
        <v>0.12</v>
      </c>
      <c r="EH7" s="25">
        <v>0.42</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2023-01-24T04:33:43Z</cp:lastPrinted>
  <dcterms:created xsi:type="dcterms:W3CDTF">2022-12-01T01:05:56Z</dcterms:created>
  <dcterms:modified xsi:type="dcterms:W3CDTF">2023-01-24T04:37:27Z</dcterms:modified>
  <cp:category/>
</cp:coreProperties>
</file>