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4.9月号（田崎）\済原稿\"/>
    </mc:Choice>
  </mc:AlternateContent>
  <xr:revisionPtr revIDLastSave="0" documentId="13_ncr:1_{D31E8CEF-4DB6-4B9E-B015-E101343BE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-1,1-2 " sheetId="3" r:id="rId1"/>
    <sheet name="1-2 （入力用）" sheetId="4" r:id="rId2"/>
  </sheets>
  <definedNames>
    <definedName name="_xlnm.Print_Area" localSheetId="1">'1-2 （入力用）'!$A$1:$AC$33</definedName>
    <definedName name="_xlnm.Print_Area" localSheetId="0">'表1-1,1-2 '!$A$1:$AA$77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7" i="4" l="1"/>
  <c r="V28" i="4"/>
  <c r="V27" i="4"/>
  <c r="U28" i="4"/>
  <c r="T28" i="4"/>
  <c r="U27" i="4"/>
  <c r="T27" i="4"/>
  <c r="T30" i="3"/>
  <c r="S30" i="3"/>
  <c r="T29" i="3"/>
  <c r="S29" i="3"/>
  <c r="S28" i="4" l="1"/>
  <c r="S27" i="4"/>
  <c r="K28" i="4"/>
  <c r="K27" i="4"/>
  <c r="L28" i="4"/>
  <c r="L27" i="4"/>
  <c r="J28" i="4"/>
  <c r="J27" i="4"/>
  <c r="I28" i="4"/>
  <c r="I27" i="4"/>
  <c r="H28" i="4"/>
  <c r="H27" i="4"/>
  <c r="G28" i="4"/>
  <c r="G27" i="4"/>
  <c r="W30" i="3"/>
  <c r="W29" i="3"/>
  <c r="R28" i="4" l="1"/>
  <c r="R27" i="4"/>
  <c r="U30" i="3"/>
  <c r="U29" i="3"/>
  <c r="R30" i="3" l="1"/>
  <c r="R29" i="3" l="1"/>
  <c r="Q30" i="3"/>
  <c r="Q29" i="3"/>
  <c r="G30" i="3" l="1"/>
  <c r="G29" i="3"/>
  <c r="P30" i="3" l="1"/>
  <c r="P29" i="3"/>
  <c r="H30" i="3" l="1"/>
  <c r="O30" i="3" l="1"/>
  <c r="N30" i="3"/>
  <c r="M30" i="3"/>
  <c r="L30" i="3"/>
  <c r="K30" i="3"/>
  <c r="J30" i="3"/>
  <c r="I30" i="3"/>
  <c r="O29" i="3"/>
  <c r="N29" i="3"/>
  <c r="M29" i="3"/>
  <c r="L29" i="3"/>
  <c r="K29" i="3"/>
  <c r="J29" i="3"/>
  <c r="I29" i="3"/>
  <c r="H29" i="3"/>
</calcChain>
</file>

<file path=xl/sharedStrings.xml><?xml version="1.0" encoding="utf-8"?>
<sst xmlns="http://schemas.openxmlformats.org/spreadsheetml/2006/main" count="268" uniqueCount="150">
  <si>
    <t>【指標】</t>
    <rPh sb="1" eb="3">
      <t>シヒョウ</t>
    </rPh>
    <phoneticPr fontId="1"/>
  </si>
  <si>
    <t>　５．大型小売店販売額の前年同月比は、同一店舗比較である。</t>
    <phoneticPr fontId="1"/>
  </si>
  <si>
    <t xml:space="preserve">  ６．常用雇用指数、賃金指数、鉱工業生産指数は２ヶ月遅れ。   </t>
    <phoneticPr fontId="1"/>
  </si>
  <si>
    <t xml:space="preserve">        　また、季節調整済指数はｘ-12-ARIMAを採用。</t>
    <phoneticPr fontId="1"/>
  </si>
  <si>
    <t>　    ２．常用雇用指数・賃金指数は従業者規模30人以上の事業所。 ３．賃金指数は現金給与総額。</t>
    <phoneticPr fontId="1"/>
  </si>
  <si>
    <t xml:space="preserve"> 　 　４．鉱工業生産指数は年平均及び前年同月比は原指数による。</t>
    <phoneticPr fontId="1"/>
  </si>
  <si>
    <t xml:space="preserve">  ７．使用電力量は、平成28年4月より電力自由化に伴い、３ヶ月遅れ。</t>
    <phoneticPr fontId="1"/>
  </si>
  <si>
    <t>推計人口</t>
    <phoneticPr fontId="1"/>
  </si>
  <si>
    <t>(月は月初､年</t>
    <phoneticPr fontId="1"/>
  </si>
  <si>
    <t xml:space="preserve">は10月 1日） </t>
    <phoneticPr fontId="1"/>
  </si>
  <si>
    <t>(人）</t>
    <phoneticPr fontId="1"/>
  </si>
  <si>
    <t>常用雇用指数</t>
    <phoneticPr fontId="1"/>
  </si>
  <si>
    <t>（平成27年=100）</t>
    <phoneticPr fontId="1"/>
  </si>
  <si>
    <t>産業計</t>
    <phoneticPr fontId="1"/>
  </si>
  <si>
    <t>製造業</t>
    <phoneticPr fontId="1"/>
  </si>
  <si>
    <t>賃　金　指　数</t>
    <phoneticPr fontId="1"/>
  </si>
  <si>
    <t>鉱 工 業 生 産 指 数</t>
    <phoneticPr fontId="1"/>
  </si>
  <si>
    <t>産  業　計</t>
    <phoneticPr fontId="1"/>
  </si>
  <si>
    <t>名 目</t>
    <phoneticPr fontId="1"/>
  </si>
  <si>
    <t>実 質</t>
    <phoneticPr fontId="1"/>
  </si>
  <si>
    <t>（ 季 節 調 整 済 ）</t>
    <phoneticPr fontId="1"/>
  </si>
  <si>
    <t>総　合</t>
    <phoneticPr fontId="1"/>
  </si>
  <si>
    <t>鉱　業</t>
    <phoneticPr fontId="1"/>
  </si>
  <si>
    <t>製 造</t>
    <phoneticPr fontId="1"/>
  </si>
  <si>
    <t>工 業</t>
    <phoneticPr fontId="1"/>
  </si>
  <si>
    <t>大型小売</t>
    <phoneticPr fontId="1"/>
  </si>
  <si>
    <t xml:space="preserve">店販売額 </t>
    <phoneticPr fontId="1"/>
  </si>
  <si>
    <t>(百貨店</t>
    <phoneticPr fontId="1"/>
  </si>
  <si>
    <t>+ｽｰﾊﾟｰ)</t>
    <phoneticPr fontId="1"/>
  </si>
  <si>
    <t>(百万円)</t>
    <phoneticPr fontId="1"/>
  </si>
  <si>
    <t>輸  出</t>
    <phoneticPr fontId="1"/>
  </si>
  <si>
    <t xml:space="preserve">輸  入 </t>
    <phoneticPr fontId="1"/>
  </si>
  <si>
    <t xml:space="preserve">預  金 </t>
    <phoneticPr fontId="1"/>
  </si>
  <si>
    <t xml:space="preserve">貸  出 </t>
    <phoneticPr fontId="1"/>
  </si>
  <si>
    <t>消費者</t>
    <phoneticPr fontId="1"/>
  </si>
  <si>
    <t>物　価</t>
    <phoneticPr fontId="1"/>
  </si>
  <si>
    <t>指　数</t>
    <phoneticPr fontId="1"/>
  </si>
  <si>
    <t>(平成27</t>
    <phoneticPr fontId="1"/>
  </si>
  <si>
    <t xml:space="preserve"> 年=100)</t>
    <phoneticPr fontId="1"/>
  </si>
  <si>
    <t xml:space="preserve">(長崎市) </t>
    <phoneticPr fontId="1"/>
  </si>
  <si>
    <t>（千ｋWｈ）</t>
    <phoneticPr fontId="1"/>
  </si>
  <si>
    <t>(千人）</t>
    <rPh sb="1" eb="2">
      <t>セン</t>
    </rPh>
    <phoneticPr fontId="1"/>
  </si>
  <si>
    <t>産業計</t>
    <rPh sb="0" eb="2">
      <t>サンギョウ</t>
    </rPh>
    <rPh sb="2" eb="3">
      <t>ケイ</t>
    </rPh>
    <phoneticPr fontId="1"/>
  </si>
  <si>
    <t>製造業</t>
    <rPh sb="0" eb="3">
      <t>セイゾウギョウ</t>
    </rPh>
    <phoneticPr fontId="1"/>
  </si>
  <si>
    <t>鉱工業</t>
    <rPh sb="0" eb="3">
      <t>コウコウギョウ</t>
    </rPh>
    <phoneticPr fontId="1"/>
  </si>
  <si>
    <t>出荷指数</t>
    <rPh sb="0" eb="2">
      <t>シュッカ</t>
    </rPh>
    <rPh sb="2" eb="4">
      <t>シスウ</t>
    </rPh>
    <phoneticPr fontId="1"/>
  </si>
  <si>
    <t>（季節調整済）</t>
    <rPh sb="1" eb="3">
      <t>キセツ</t>
    </rPh>
    <rPh sb="3" eb="5">
      <t>チョウセイ</t>
    </rPh>
    <rPh sb="5" eb="6">
      <t>ズミ</t>
    </rPh>
    <phoneticPr fontId="1"/>
  </si>
  <si>
    <t>(億円)</t>
    <rPh sb="1" eb="2">
      <t>オク</t>
    </rPh>
    <phoneticPr fontId="1"/>
  </si>
  <si>
    <t xml:space="preserve"> 貿    易   </t>
    <phoneticPr fontId="1"/>
  </si>
  <si>
    <t>国内銀行銀行勘定</t>
    <phoneticPr fontId="1"/>
  </si>
  <si>
    <t>　　　　（年月末）</t>
    <phoneticPr fontId="1"/>
  </si>
  <si>
    <t>(十億円)</t>
    <rPh sb="1" eb="2">
      <t>ジュウ</t>
    </rPh>
    <rPh sb="2" eb="3">
      <t>オク</t>
    </rPh>
    <phoneticPr fontId="1"/>
  </si>
  <si>
    <t>国内企業</t>
    <rPh sb="0" eb="2">
      <t>コクナイ</t>
    </rPh>
    <rPh sb="2" eb="4">
      <t>キギョウ</t>
    </rPh>
    <phoneticPr fontId="1"/>
  </si>
  <si>
    <t>物価指数</t>
    <rPh sb="0" eb="2">
      <t>ブッカ</t>
    </rPh>
    <rPh sb="2" eb="4">
      <t>シスウ</t>
    </rPh>
    <phoneticPr fontId="1"/>
  </si>
  <si>
    <t>電力量</t>
    <rPh sb="0" eb="2">
      <t>デンリョク</t>
    </rPh>
    <rPh sb="2" eb="3">
      <t>リョウ</t>
    </rPh>
    <phoneticPr fontId="1"/>
  </si>
  <si>
    <t>（電気事業用）</t>
    <rPh sb="1" eb="3">
      <t>デンキ</t>
    </rPh>
    <rPh sb="3" eb="5">
      <t>ジギョウ</t>
    </rPh>
    <rPh sb="5" eb="6">
      <t>ヨウ</t>
    </rPh>
    <phoneticPr fontId="1"/>
  </si>
  <si>
    <t>※年分は年度計</t>
    <rPh sb="1" eb="3">
      <t>ネンブン</t>
    </rPh>
    <rPh sb="4" eb="6">
      <t>ネンド</t>
    </rPh>
    <rPh sb="6" eb="7">
      <t>ケイ</t>
    </rPh>
    <phoneticPr fontId="1"/>
  </si>
  <si>
    <t>県　　　　　統　　　　　計　　　　　課</t>
    <rPh sb="0" eb="1">
      <t>ケン</t>
    </rPh>
    <rPh sb="6" eb="7">
      <t>オサム</t>
    </rPh>
    <rPh sb="12" eb="13">
      <t>ケイ</t>
    </rPh>
    <rPh sb="18" eb="19">
      <t>カ</t>
    </rPh>
    <phoneticPr fontId="1"/>
  </si>
  <si>
    <t>経済産業省</t>
    <rPh sb="0" eb="2">
      <t>ケイザイ</t>
    </rPh>
    <rPh sb="2" eb="5">
      <t>サンギョウショウ</t>
    </rPh>
    <phoneticPr fontId="1"/>
  </si>
  <si>
    <t>長崎、門司税関</t>
    <rPh sb="0" eb="2">
      <t>ナガサキ</t>
    </rPh>
    <rPh sb="3" eb="5">
      <t>モジ</t>
    </rPh>
    <rPh sb="5" eb="7">
      <t>ゼイカン</t>
    </rPh>
    <phoneticPr fontId="1"/>
  </si>
  <si>
    <t>日本銀行長崎支店</t>
    <rPh sb="0" eb="2">
      <t>ニホン</t>
    </rPh>
    <rPh sb="2" eb="4">
      <t>ギンコウ</t>
    </rPh>
    <rPh sb="4" eb="6">
      <t>ナガサキ</t>
    </rPh>
    <rPh sb="6" eb="8">
      <t>シテン</t>
    </rPh>
    <phoneticPr fontId="1"/>
  </si>
  <si>
    <t>総務省
統計局</t>
    <rPh sb="0" eb="2">
      <t>ソウム</t>
    </rPh>
    <rPh sb="2" eb="3">
      <t>ショウ</t>
    </rPh>
    <rPh sb="4" eb="7">
      <t>トウケイキョク</t>
    </rPh>
    <phoneticPr fontId="1"/>
  </si>
  <si>
    <t>資　料</t>
    <rPh sb="0" eb="1">
      <t>シ</t>
    </rPh>
    <rPh sb="2" eb="3">
      <t>リョウ</t>
    </rPh>
    <phoneticPr fontId="1"/>
  </si>
  <si>
    <t>厚　　生　　労　　働　　省</t>
    <rPh sb="0" eb="1">
      <t>アツシ</t>
    </rPh>
    <rPh sb="3" eb="4">
      <t>ショウ</t>
    </rPh>
    <rPh sb="6" eb="7">
      <t>ロウ</t>
    </rPh>
    <rPh sb="9" eb="10">
      <t>ハタラキ</t>
    </rPh>
    <rPh sb="12" eb="13">
      <t>ショウ</t>
    </rPh>
    <phoneticPr fontId="1"/>
  </si>
  <si>
    <t>経　　済　　産　　業　　省</t>
    <rPh sb="0" eb="1">
      <t>キョウ</t>
    </rPh>
    <rPh sb="3" eb="4">
      <t>スミ</t>
    </rPh>
    <rPh sb="6" eb="7">
      <t>サン</t>
    </rPh>
    <rPh sb="9" eb="10">
      <t>ギョウ</t>
    </rPh>
    <rPh sb="12" eb="13">
      <t>ショウ</t>
    </rPh>
    <phoneticPr fontId="1"/>
  </si>
  <si>
    <t>財務省関税局</t>
    <rPh sb="0" eb="3">
      <t>ザイムショウ</t>
    </rPh>
    <rPh sb="3" eb="5">
      <t>カンゼイ</t>
    </rPh>
    <rPh sb="5" eb="6">
      <t>キョク</t>
    </rPh>
    <phoneticPr fontId="1"/>
  </si>
  <si>
    <t>日本銀行調査統計局</t>
    <rPh sb="0" eb="2">
      <t>ニホン</t>
    </rPh>
    <rPh sb="2" eb="4">
      <t>ギンコウ</t>
    </rPh>
    <rPh sb="4" eb="6">
      <t>チョウサ</t>
    </rPh>
    <rPh sb="6" eb="9">
      <t>トウケイキョク</t>
    </rPh>
    <phoneticPr fontId="1"/>
  </si>
  <si>
    <t>資源エネルギー庁</t>
    <rPh sb="0" eb="2">
      <t>シゲン</t>
    </rPh>
    <rPh sb="7" eb="8">
      <t>チョウ</t>
    </rPh>
    <phoneticPr fontId="1"/>
  </si>
  <si>
    <t>資　　料</t>
    <rPh sb="0" eb="1">
      <t>シ</t>
    </rPh>
    <rPh sb="3" eb="4">
      <t>リョウ</t>
    </rPh>
    <phoneticPr fontId="1"/>
  </si>
  <si>
    <t xml:space="preserve">  表１－１</t>
  </si>
  <si>
    <t xml:space="preserve"> 長崎県主要経済指標</t>
  </si>
  <si>
    <t xml:space="preserve">　表１－２ </t>
  </si>
  <si>
    <t xml:space="preserve">  全国主要経済指標</t>
  </si>
  <si>
    <t>年　月</t>
    <phoneticPr fontId="1"/>
  </si>
  <si>
    <t>日本銀行
調査統計局</t>
    <rPh sb="0" eb="2">
      <t>ニホン</t>
    </rPh>
    <rPh sb="2" eb="4">
      <t>ギンコウ</t>
    </rPh>
    <rPh sb="5" eb="7">
      <t>チョウサ</t>
    </rPh>
    <rPh sb="7" eb="10">
      <t>トウケイキョク</t>
    </rPh>
    <phoneticPr fontId="1"/>
  </si>
  <si>
    <t>（千万kWh)</t>
    <rPh sb="1" eb="2">
      <t>セン</t>
    </rPh>
    <rPh sb="2" eb="3">
      <t>マン</t>
    </rPh>
    <phoneticPr fontId="1"/>
  </si>
  <si>
    <t>　　　 ２．常用雇用指数・賃金指数は従業者規模30人以上の事業所。   ３．賃金指数は現金給与総額。</t>
    <phoneticPr fontId="1"/>
  </si>
  <si>
    <t>　　　 ４．鉱工業生産指数は年平均及び前年同月比は原指数による。</t>
    <phoneticPr fontId="1"/>
  </si>
  <si>
    <t xml:space="preserve"> 　        また、季節調整済指数はｘ-12-ARIMAを採用。</t>
    <phoneticPr fontId="1"/>
  </si>
  <si>
    <t>金融機関別預金貸出残高</t>
    <phoneticPr fontId="1"/>
  </si>
  <si>
    <t>…</t>
  </si>
  <si>
    <t>前年同月比</t>
  </si>
  <si>
    <t>…</t>
    <phoneticPr fontId="1"/>
  </si>
  <si>
    <t>貿　　易</t>
    <phoneticPr fontId="1"/>
  </si>
  <si>
    <t>.</t>
    <phoneticPr fontId="1"/>
  </si>
  <si>
    <t>長崎・佐世保銀行協会</t>
    <rPh sb="0" eb="2">
      <t>ナガサキ</t>
    </rPh>
    <rPh sb="3" eb="6">
      <t>サセボ</t>
    </rPh>
    <rPh sb="6" eb="7">
      <t>ギン</t>
    </rPh>
    <rPh sb="7" eb="8">
      <t>ギョウ</t>
    </rPh>
    <rPh sb="8" eb="9">
      <t>キョウ</t>
    </rPh>
    <rPh sb="9" eb="10">
      <t>カイ</t>
    </rPh>
    <phoneticPr fontId="1"/>
  </si>
  <si>
    <t>九州電力長崎営業センター</t>
    <rPh sb="0" eb="2">
      <t>キュウシュウ</t>
    </rPh>
    <rPh sb="2" eb="4">
      <t>デンリョク</t>
    </rPh>
    <rPh sb="4" eb="6">
      <t>ナガサキ</t>
    </rPh>
    <rPh sb="6" eb="8">
      <t>エイギョウ</t>
    </rPh>
    <phoneticPr fontId="1"/>
  </si>
  <si>
    <t>（年月末）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</si>
  <si>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</si>
  <si>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</si>
  <si>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</si>
  <si>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前月比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</si>
  <si>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</si>
  <si>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</si>
  <si>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手　  形
交 換 高</t>
    <phoneticPr fontId="1"/>
  </si>
  <si>
    <t>電    力
販 売 量</t>
    <phoneticPr fontId="1"/>
  </si>
  <si>
    <t>年　月</t>
    <rPh sb="0" eb="1">
      <t>ネン</t>
    </rPh>
    <rPh sb="2" eb="3">
      <t>ゲツ</t>
    </rPh>
    <phoneticPr fontId="1"/>
  </si>
  <si>
    <t>年　月</t>
    <rPh sb="0" eb="1">
      <t>ネン</t>
    </rPh>
    <rPh sb="2" eb="3">
      <t>ツキ</t>
    </rPh>
    <phoneticPr fontId="1"/>
  </si>
  <si>
    <t>Ｈ</t>
    <phoneticPr fontId="1"/>
  </si>
  <si>
    <t>Ｒ</t>
    <phoneticPr fontId="1"/>
  </si>
  <si>
    <t>前月比</t>
    <rPh sb="0" eb="3">
      <t>ゼンゲツヒ</t>
    </rPh>
    <phoneticPr fontId="1"/>
  </si>
  <si>
    <t>前年同月比</t>
    <rPh sb="0" eb="2">
      <t>ゼンネン</t>
    </rPh>
    <rPh sb="2" eb="4">
      <t>ドウゲツ</t>
    </rPh>
    <rPh sb="4" eb="5">
      <t>ヒ</t>
    </rPh>
    <phoneticPr fontId="1"/>
  </si>
  <si>
    <t>使　用</t>
    <rPh sb="0" eb="1">
      <t>ツカ</t>
    </rPh>
    <rPh sb="2" eb="3">
      <t>ヨウ</t>
    </rPh>
    <phoneticPr fontId="1"/>
  </si>
  <si>
    <t>東京手形
交換所</t>
    <rPh sb="0" eb="2">
      <t>トウキョウ</t>
    </rPh>
    <rPh sb="2" eb="3">
      <t>テ</t>
    </rPh>
    <rPh sb="3" eb="4">
      <t>カタ</t>
    </rPh>
    <rPh sb="5" eb="8">
      <t>コウカンショ</t>
    </rPh>
    <phoneticPr fontId="1"/>
  </si>
  <si>
    <t>消費者
物価指数</t>
    <rPh sb="0" eb="3">
      <t>ショウヒシャ</t>
    </rPh>
    <rPh sb="4" eb="6">
      <t>ブッカ</t>
    </rPh>
    <rPh sb="6" eb="8">
      <t>シスウ</t>
    </rPh>
    <phoneticPr fontId="1"/>
  </si>
  <si>
    <t>大型小売店</t>
    <rPh sb="4" eb="5">
      <t>テン</t>
    </rPh>
    <phoneticPr fontId="1"/>
  </si>
  <si>
    <t xml:space="preserve">販売額 </t>
    <phoneticPr fontId="1"/>
  </si>
  <si>
    <t>(月は月初､</t>
    <phoneticPr fontId="1"/>
  </si>
  <si>
    <t xml:space="preserve">年は10月 1日） </t>
    <phoneticPr fontId="1"/>
  </si>
  <si>
    <t>Ｒ</t>
  </si>
  <si>
    <t>　８．電力販売量は四半期に一度の公表。また、28年4月からの電力自由化に伴い、百万kWh単位報告となり、端数処理した。</t>
    <phoneticPr fontId="1"/>
  </si>
  <si>
    <t>　７．金融機関別預金貸出残高は計数微求先見直しに伴い、2021年6月公表時より内訳項目が変更となった。</t>
    <rPh sb="3" eb="5">
      <t>キンユウ</t>
    </rPh>
    <rPh sb="5" eb="7">
      <t>キカン</t>
    </rPh>
    <rPh sb="7" eb="8">
      <t>ベツ</t>
    </rPh>
    <rPh sb="8" eb="10">
      <t>ヨキン</t>
    </rPh>
    <rPh sb="10" eb="12">
      <t>カシダシ</t>
    </rPh>
    <rPh sb="12" eb="14">
      <t>ザンダカ</t>
    </rPh>
    <rPh sb="15" eb="17">
      <t>ケイスウ</t>
    </rPh>
    <rPh sb="17" eb="18">
      <t>ビ</t>
    </rPh>
    <rPh sb="18" eb="19">
      <t>モトム</t>
    </rPh>
    <rPh sb="19" eb="20">
      <t>サキ</t>
    </rPh>
    <rPh sb="20" eb="22">
      <t>ミナオ</t>
    </rPh>
    <rPh sb="24" eb="25">
      <t>トモナ</t>
    </rPh>
    <rPh sb="31" eb="32">
      <t>ネン</t>
    </rPh>
    <rPh sb="33" eb="34">
      <t>ガツ</t>
    </rPh>
    <rPh sb="34" eb="36">
      <t>コウヒョウ</t>
    </rPh>
    <rPh sb="36" eb="37">
      <t>ドキ</t>
    </rPh>
    <rPh sb="39" eb="41">
      <t>ウチワケ</t>
    </rPh>
    <rPh sb="41" eb="43">
      <t>コウモク</t>
    </rPh>
    <rPh sb="44" eb="46">
      <t>ヘンコウ</t>
    </rPh>
    <phoneticPr fontId="1"/>
  </si>
  <si>
    <t>(令和2年=100)</t>
    <rPh sb="1" eb="3">
      <t>レイワ</t>
    </rPh>
    <rPh sb="4" eb="5">
      <t>ネン</t>
    </rPh>
    <phoneticPr fontId="1"/>
  </si>
  <si>
    <t>(令和2年</t>
    <rPh sb="1" eb="3">
      <t>レイワ</t>
    </rPh>
    <rPh sb="4" eb="5">
      <t>ネン</t>
    </rPh>
    <phoneticPr fontId="1"/>
  </si>
  <si>
    <t>=100</t>
    <phoneticPr fontId="1"/>
  </si>
  <si>
    <t>令和3年</t>
    <rPh sb="0" eb="2">
      <t>レイワ</t>
    </rPh>
    <rPh sb="3" eb="4">
      <t>ネン</t>
    </rPh>
    <phoneticPr fontId="1"/>
  </si>
  <si>
    <t>　 注）１．推計人口は令和2年国勢調査基準。</t>
    <rPh sb="11" eb="13">
      <t>レイワ</t>
    </rPh>
    <phoneticPr fontId="1"/>
  </si>
  <si>
    <t>令和4年</t>
    <rPh sb="0" eb="2">
      <t>レイワ</t>
    </rPh>
    <rPh sb="3" eb="4">
      <t>ネン</t>
    </rPh>
    <phoneticPr fontId="1"/>
  </si>
  <si>
    <t>令和 3 年</t>
    <rPh sb="0" eb="2">
      <t>レイワ</t>
    </rPh>
    <rPh sb="5" eb="6">
      <t>ネン</t>
    </rPh>
    <phoneticPr fontId="1"/>
  </si>
  <si>
    <t>令和 4 年</t>
    <rPh sb="0" eb="2">
      <t>レイワ</t>
    </rPh>
    <rPh sb="5" eb="6">
      <t>ネン</t>
    </rPh>
    <phoneticPr fontId="1"/>
  </si>
  <si>
    <t>（令和2年=100）</t>
    <rPh sb="1" eb="3">
      <t>レイワ</t>
    </rPh>
    <phoneticPr fontId="1"/>
  </si>
  <si>
    <t>…</t>
    <phoneticPr fontId="1"/>
  </si>
  <si>
    <t>　注）１．推計人口は、R2年国勢調査による人口を基準。</t>
    <phoneticPr fontId="1"/>
  </si>
  <si>
    <t>　６．国内銀行銀行勘定、手形交換高は、2ヶ月遅れ。</t>
    <phoneticPr fontId="1"/>
  </si>
  <si>
    <t>p125,190</t>
  </si>
  <si>
    <t>=100)</t>
    <phoneticPr fontId="1"/>
  </si>
  <si>
    <t>p125,050</t>
  </si>
  <si>
    <t>p124,930</t>
  </si>
  <si>
    <t>p124,840</t>
  </si>
  <si>
    <t>r125,103</t>
    <phoneticPr fontId="1"/>
  </si>
  <si>
    <t>p124,780</t>
    <phoneticPr fontId="1"/>
  </si>
  <si>
    <t>p99.5</t>
    <phoneticPr fontId="1"/>
  </si>
  <si>
    <t>p97.6</t>
    <phoneticPr fontId="1"/>
  </si>
  <si>
    <t>r153.9</t>
    <phoneticPr fontId="1"/>
  </si>
  <si>
    <t>p120.7</t>
    <phoneticPr fontId="1"/>
  </si>
  <si>
    <t>r139.9</t>
    <phoneticPr fontId="1"/>
  </si>
  <si>
    <t>p144.7</t>
    <phoneticPr fontId="1"/>
  </si>
  <si>
    <t>r150.7</t>
    <phoneticPr fontId="1"/>
  </si>
  <si>
    <t>p117.5</t>
    <phoneticPr fontId="1"/>
  </si>
  <si>
    <t>r96.1</t>
    <phoneticPr fontId="1"/>
  </si>
  <si>
    <t>p97.1</t>
    <phoneticPr fontId="1"/>
  </si>
  <si>
    <t>r96.0</t>
    <phoneticPr fontId="1"/>
  </si>
  <si>
    <t>p97.0</t>
    <phoneticPr fontId="1"/>
  </si>
  <si>
    <t>r93.7</t>
    <phoneticPr fontId="1"/>
  </si>
  <si>
    <t>p95.2</t>
    <phoneticPr fontId="1"/>
  </si>
  <si>
    <t>r16,735</t>
    <phoneticPr fontId="1"/>
  </si>
  <si>
    <t>p17,703</t>
    <phoneticPr fontId="1"/>
  </si>
  <si>
    <t>r114.9</t>
    <phoneticPr fontId="1"/>
  </si>
  <si>
    <t>p115.1</t>
    <phoneticPr fontId="1"/>
  </si>
  <si>
    <t>p82.5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</si>
</sst>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vertical="center"/>
    </xf>
    <xf numFmtId="38" fontId="6" fillId="0" borderId="10" xfId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38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10" xfId="0" quotePrefix="1" applyFont="1" applyFill="1" applyBorder="1" applyAlignment="1">
      <alignment horizontal="right" vertical="center"/>
    </xf>
    <xf numFmtId="0" fontId="6" fillId="0" borderId="11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38" fontId="6" fillId="0" borderId="0" xfId="1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10" xfId="0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1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 vertical="center"/>
    </xf>
    <xf numFmtId="38" fontId="6" fillId="0" borderId="0" xfId="0" applyNumberFormat="1" applyFont="1" applyFill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8" xfId="1" applyNumberFormat="1" applyFont="1" applyFill="1" applyBorder="1" applyAlignment="1">
      <alignment horizontal="right"/>
    </xf>
    <xf numFmtId="3" fontId="6" fillId="0" borderId="0" xfId="1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38" fontId="6" fillId="0" borderId="10" xfId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/>
    </xf>
    <xf numFmtId="49" fontId="6" fillId="0" borderId="11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distributed"/>
    </xf>
    <xf numFmtId="0" fontId="6" fillId="0" borderId="6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2" xfId="0" applyFont="1" applyFill="1" applyBorder="1" applyAlignment="1">
      <alignment horizontal="distributed" vertical="distributed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82828</xdr:rowOff>
        </xdr:from>
        <xdr:to>
          <xdr:col>14</xdr:col>
          <xdr:colOff>480392</xdr:colOff>
          <xdr:row>76</xdr:row>
          <xdr:rowOff>105456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856433B-F806-473E-9973-07FBB71FD9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-2 （入力用）'!$A$1:$P$33" spid="_x0000_s17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02089"/>
              <a:ext cx="6377609" cy="47768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18161</xdr:colOff>
          <xdr:row>35</xdr:row>
          <xdr:rowOff>74543</xdr:rowOff>
        </xdr:from>
        <xdr:to>
          <xdr:col>26</xdr:col>
          <xdr:colOff>116784</xdr:colOff>
          <xdr:row>76</xdr:row>
          <xdr:rowOff>115955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87D2DEB-E148-4E72-9B1A-5A4D28B4D4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-2 （入力用）'!$Q$1:$AC$33" spid="_x0000_s17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95161" y="5093804"/>
              <a:ext cx="6592188" cy="47956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showGridLines="0" tabSelected="1" zoomScale="130" zoomScaleNormal="130" zoomScaleSheetLayoutView="115" workbookViewId="0"/>
  </sheetViews>
  <sheetFormatPr defaultColWidth="1.875" defaultRowHeight="16.5" x14ac:dyDescent="0.4"/>
  <cols>
    <col min="1" max="2" width="1.875" style="6"/>
    <col min="3" max="4" width="3" style="6" bestFit="1" customWidth="1"/>
    <col min="5" max="6" width="1.875" style="6"/>
    <col min="7" max="7" width="10.625" style="6" customWidth="1"/>
    <col min="8" max="15" width="7.625" style="6" customWidth="1"/>
    <col min="16" max="23" width="9.625" style="6" customWidth="1"/>
    <col min="24" max="27" width="2.625" style="6" customWidth="1"/>
    <col min="28" max="16384" width="1.875" style="6"/>
  </cols>
  <sheetData>
    <row r="1" spans="1:33" x14ac:dyDescent="0.4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 t="s">
        <v>0</v>
      </c>
      <c r="Y1" s="7"/>
      <c r="Z1" s="7"/>
      <c r="AA1" s="7"/>
    </row>
    <row r="2" spans="1:33" s="3" customFormat="1" ht="19.5" thickBot="1" x14ac:dyDescent="0.45">
      <c r="A2" s="1"/>
      <c r="B2" s="1" t="s">
        <v>69</v>
      </c>
      <c r="C2" s="1"/>
      <c r="D2" s="1"/>
      <c r="E2" s="1"/>
      <c r="F2" s="1"/>
      <c r="G2" s="1" t="s">
        <v>70</v>
      </c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33" s="9" customFormat="1" ht="11.1" customHeight="1" x14ac:dyDescent="0.4">
      <c r="A3" s="144" t="s">
        <v>96</v>
      </c>
      <c r="B3" s="144"/>
      <c r="C3" s="144"/>
      <c r="D3" s="144"/>
      <c r="E3" s="144"/>
      <c r="F3" s="149"/>
      <c r="G3" s="53" t="s">
        <v>7</v>
      </c>
      <c r="H3" s="147" t="s">
        <v>11</v>
      </c>
      <c r="I3" s="148"/>
      <c r="J3" s="147" t="s">
        <v>15</v>
      </c>
      <c r="K3" s="174"/>
      <c r="L3" s="148"/>
      <c r="M3" s="143" t="s">
        <v>16</v>
      </c>
      <c r="N3" s="144"/>
      <c r="O3" s="144"/>
      <c r="P3" s="54" t="s">
        <v>105</v>
      </c>
      <c r="Q3" s="147" t="s">
        <v>83</v>
      </c>
      <c r="R3" s="148"/>
      <c r="S3" s="147" t="s">
        <v>79</v>
      </c>
      <c r="T3" s="148"/>
      <c r="U3" s="151" t="s">
        <v>94</v>
      </c>
      <c r="V3" s="151" t="s">
        <v>104</v>
      </c>
      <c r="W3" s="151" t="s">
        <v>95</v>
      </c>
      <c r="X3" s="143" t="s">
        <v>97</v>
      </c>
      <c r="Y3" s="144"/>
      <c r="Z3" s="144"/>
      <c r="AA3" s="144"/>
    </row>
    <row r="4" spans="1:33" s="9" customFormat="1" ht="11.1" customHeight="1" x14ac:dyDescent="0.4">
      <c r="A4" s="144"/>
      <c r="B4" s="144"/>
      <c r="C4" s="144"/>
      <c r="D4" s="144"/>
      <c r="E4" s="144"/>
      <c r="F4" s="149"/>
      <c r="G4" s="53" t="s">
        <v>8</v>
      </c>
      <c r="H4" s="143"/>
      <c r="I4" s="149"/>
      <c r="J4" s="143"/>
      <c r="K4" s="144"/>
      <c r="L4" s="149"/>
      <c r="M4" s="143" t="s">
        <v>20</v>
      </c>
      <c r="N4" s="144"/>
      <c r="O4" s="144"/>
      <c r="P4" s="54" t="s">
        <v>106</v>
      </c>
      <c r="Q4" s="143"/>
      <c r="R4" s="149"/>
      <c r="S4" s="143"/>
      <c r="T4" s="149"/>
      <c r="U4" s="152"/>
      <c r="V4" s="152"/>
      <c r="W4" s="152"/>
      <c r="X4" s="143"/>
      <c r="Y4" s="144"/>
      <c r="Z4" s="144"/>
      <c r="AA4" s="144"/>
      <c r="AD4" s="38"/>
      <c r="AE4" s="38"/>
      <c r="AF4" s="38"/>
      <c r="AG4" s="38"/>
    </row>
    <row r="5" spans="1:33" s="9" customFormat="1" ht="11.1" customHeight="1" x14ac:dyDescent="0.4">
      <c r="A5" s="144"/>
      <c r="B5" s="144"/>
      <c r="C5" s="144"/>
      <c r="D5" s="144"/>
      <c r="E5" s="144"/>
      <c r="F5" s="149"/>
      <c r="G5" s="53" t="s">
        <v>9</v>
      </c>
      <c r="H5" s="145" t="s">
        <v>120</v>
      </c>
      <c r="I5" s="150"/>
      <c r="J5" s="145" t="s">
        <v>120</v>
      </c>
      <c r="K5" s="146"/>
      <c r="L5" s="150"/>
      <c r="M5" s="145" t="s">
        <v>12</v>
      </c>
      <c r="N5" s="146"/>
      <c r="O5" s="146"/>
      <c r="P5" s="54" t="s">
        <v>27</v>
      </c>
      <c r="Q5" s="145"/>
      <c r="R5" s="150"/>
      <c r="S5" s="143" t="s">
        <v>87</v>
      </c>
      <c r="T5" s="149"/>
      <c r="U5" s="152"/>
      <c r="V5" s="152"/>
      <c r="W5" s="152"/>
      <c r="X5" s="143"/>
      <c r="Y5" s="144"/>
      <c r="Z5" s="144"/>
      <c r="AA5" s="144"/>
      <c r="AD5" s="38"/>
      <c r="AE5" s="38"/>
      <c r="AF5" s="38"/>
      <c r="AG5" s="38"/>
    </row>
    <row r="6" spans="1:33" s="9" customFormat="1" ht="11.1" customHeight="1" x14ac:dyDescent="0.4">
      <c r="A6" s="144"/>
      <c r="B6" s="144"/>
      <c r="C6" s="144"/>
      <c r="D6" s="144"/>
      <c r="E6" s="144"/>
      <c r="F6" s="149"/>
      <c r="G6" s="53"/>
      <c r="H6" s="155" t="s">
        <v>13</v>
      </c>
      <c r="I6" s="155" t="s">
        <v>14</v>
      </c>
      <c r="J6" s="139" t="s">
        <v>13</v>
      </c>
      <c r="K6" s="140"/>
      <c r="L6" s="57" t="s">
        <v>14</v>
      </c>
      <c r="M6" s="155" t="s">
        <v>21</v>
      </c>
      <c r="N6" s="155" t="s">
        <v>22</v>
      </c>
      <c r="O6" s="33" t="s">
        <v>23</v>
      </c>
      <c r="P6" s="34" t="s">
        <v>28</v>
      </c>
      <c r="Q6" s="33" t="s">
        <v>30</v>
      </c>
      <c r="R6" s="58" t="s">
        <v>31</v>
      </c>
      <c r="S6" s="33" t="s">
        <v>32</v>
      </c>
      <c r="T6" s="58" t="s">
        <v>33</v>
      </c>
      <c r="U6" s="152"/>
      <c r="V6" s="53" t="s">
        <v>112</v>
      </c>
      <c r="W6" s="152"/>
      <c r="X6" s="143"/>
      <c r="Y6" s="144"/>
      <c r="Z6" s="144"/>
      <c r="AA6" s="144"/>
      <c r="AD6" s="38"/>
      <c r="AE6" s="38"/>
      <c r="AF6" s="38"/>
      <c r="AG6" s="38"/>
    </row>
    <row r="7" spans="1:33" s="9" customFormat="1" ht="11.1" customHeight="1" x14ac:dyDescent="0.4">
      <c r="A7" s="146"/>
      <c r="B7" s="146"/>
      <c r="C7" s="146"/>
      <c r="D7" s="146"/>
      <c r="E7" s="146"/>
      <c r="F7" s="150"/>
      <c r="G7" s="55" t="s">
        <v>10</v>
      </c>
      <c r="H7" s="155"/>
      <c r="I7" s="155"/>
      <c r="J7" s="57" t="s">
        <v>18</v>
      </c>
      <c r="K7" s="57" t="s">
        <v>19</v>
      </c>
      <c r="L7" s="57" t="s">
        <v>18</v>
      </c>
      <c r="M7" s="155"/>
      <c r="N7" s="155"/>
      <c r="O7" s="61" t="s">
        <v>24</v>
      </c>
      <c r="P7" s="56" t="s">
        <v>29</v>
      </c>
      <c r="Q7" s="55" t="s">
        <v>29</v>
      </c>
      <c r="R7" s="59" t="s">
        <v>29</v>
      </c>
      <c r="S7" s="55" t="s">
        <v>29</v>
      </c>
      <c r="T7" s="59" t="s">
        <v>29</v>
      </c>
      <c r="U7" s="119" t="s">
        <v>29</v>
      </c>
      <c r="V7" s="55" t="s">
        <v>39</v>
      </c>
      <c r="W7" s="94" t="s">
        <v>40</v>
      </c>
      <c r="X7" s="145"/>
      <c r="Y7" s="146"/>
      <c r="Z7" s="146"/>
      <c r="AA7" s="146"/>
      <c r="AD7" s="38"/>
      <c r="AE7" s="32"/>
      <c r="AF7" s="38"/>
      <c r="AG7" s="38"/>
    </row>
    <row r="8" spans="1:33" s="46" customFormat="1" ht="15" customHeight="1" x14ac:dyDescent="0.25">
      <c r="A8" s="153" t="s">
        <v>88</v>
      </c>
      <c r="B8" s="153"/>
      <c r="C8" s="153">
        <v>30</v>
      </c>
      <c r="D8" s="153"/>
      <c r="E8" s="168" t="s">
        <v>89</v>
      </c>
      <c r="F8" s="169"/>
      <c r="G8" s="77">
        <v>1339438</v>
      </c>
      <c r="H8" s="44">
        <v>106.3</v>
      </c>
      <c r="I8" s="44">
        <v>114.7</v>
      </c>
      <c r="J8" s="66">
        <v>96.1</v>
      </c>
      <c r="K8" s="76">
        <v>96.8</v>
      </c>
      <c r="L8" s="66">
        <v>92.1</v>
      </c>
      <c r="M8" s="76">
        <v>88.8</v>
      </c>
      <c r="N8" s="76">
        <v>75.900000000000006</v>
      </c>
      <c r="O8" s="76">
        <v>88.8</v>
      </c>
      <c r="P8" s="78">
        <v>104182</v>
      </c>
      <c r="Q8" s="79">
        <v>283532</v>
      </c>
      <c r="R8" s="79">
        <v>222322</v>
      </c>
      <c r="S8" s="45" t="s">
        <v>80</v>
      </c>
      <c r="T8" s="45" t="s">
        <v>80</v>
      </c>
      <c r="U8" s="79">
        <v>533893</v>
      </c>
      <c r="V8" s="49">
        <v>98.8</v>
      </c>
      <c r="W8" s="78">
        <v>6716000</v>
      </c>
      <c r="X8" s="170" t="s">
        <v>98</v>
      </c>
      <c r="Y8" s="171"/>
      <c r="Z8" s="172">
        <v>30</v>
      </c>
      <c r="AA8" s="173"/>
      <c r="AD8" s="47"/>
      <c r="AE8" s="43"/>
      <c r="AF8" s="47"/>
      <c r="AG8" s="47"/>
    </row>
    <row r="9" spans="1:33" s="9" customFormat="1" ht="11.1" customHeight="1" x14ac:dyDescent="0.4">
      <c r="A9" s="144" t="s">
        <v>92</v>
      </c>
      <c r="B9" s="144"/>
      <c r="C9" s="144" t="s">
        <v>93</v>
      </c>
      <c r="D9" s="144"/>
      <c r="E9" s="166" t="s">
        <v>89</v>
      </c>
      <c r="F9" s="167"/>
      <c r="G9" s="69">
        <v>1325205</v>
      </c>
      <c r="H9" s="20">
        <v>107</v>
      </c>
      <c r="I9" s="80">
        <v>113.5</v>
      </c>
      <c r="J9" s="80">
        <v>97.7</v>
      </c>
      <c r="K9" s="20">
        <v>98</v>
      </c>
      <c r="L9" s="80">
        <v>92.9</v>
      </c>
      <c r="M9" s="80">
        <v>77.5</v>
      </c>
      <c r="N9" s="80">
        <v>85.6</v>
      </c>
      <c r="O9" s="80">
        <v>77.5</v>
      </c>
      <c r="P9" s="81">
        <v>102538</v>
      </c>
      <c r="Q9" s="81">
        <v>313616</v>
      </c>
      <c r="R9" s="81">
        <v>175105</v>
      </c>
      <c r="S9" s="14" t="s">
        <v>80</v>
      </c>
      <c r="T9" s="14" t="s">
        <v>80</v>
      </c>
      <c r="U9" s="81">
        <v>503295</v>
      </c>
      <c r="V9" s="21">
        <v>99.5</v>
      </c>
      <c r="W9" s="82">
        <v>6341000</v>
      </c>
      <c r="X9" s="143" t="s">
        <v>99</v>
      </c>
      <c r="Y9" s="144"/>
      <c r="Z9" s="101">
        <v>1</v>
      </c>
      <c r="AA9" s="102"/>
      <c r="AD9" s="38"/>
      <c r="AE9" s="32"/>
      <c r="AF9" s="38"/>
      <c r="AG9" s="38"/>
    </row>
    <row r="10" spans="1:33" s="9" customFormat="1" ht="11.1" customHeight="1" x14ac:dyDescent="0.4">
      <c r="A10" s="144"/>
      <c r="B10" s="144"/>
      <c r="C10" s="144">
        <v>2</v>
      </c>
      <c r="D10" s="144"/>
      <c r="E10" s="166"/>
      <c r="F10" s="167"/>
      <c r="G10" s="69">
        <v>1312317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80">
        <v>74.3</v>
      </c>
      <c r="N10" s="80">
        <v>80.099999999999994</v>
      </c>
      <c r="O10" s="80">
        <v>74.3</v>
      </c>
      <c r="P10" s="81">
        <v>103291</v>
      </c>
      <c r="Q10" s="81">
        <v>204092</v>
      </c>
      <c r="R10" s="81">
        <v>153929</v>
      </c>
      <c r="S10" s="14">
        <v>5939206</v>
      </c>
      <c r="T10" s="14">
        <v>3262175</v>
      </c>
      <c r="U10" s="81">
        <v>377902</v>
      </c>
      <c r="V10" s="21">
        <v>100</v>
      </c>
      <c r="W10" s="17">
        <v>6225000</v>
      </c>
      <c r="X10" s="18"/>
      <c r="Y10" s="13"/>
      <c r="Z10" s="141">
        <v>2</v>
      </c>
      <c r="AA10" s="142"/>
      <c r="AD10" s="38"/>
      <c r="AE10" s="32"/>
      <c r="AF10" s="38"/>
      <c r="AG10" s="38"/>
    </row>
    <row r="11" spans="1:33" s="9" customFormat="1" ht="11.1" customHeight="1" x14ac:dyDescent="0.4">
      <c r="A11" s="144"/>
      <c r="B11" s="144"/>
      <c r="C11" s="164">
        <v>3</v>
      </c>
      <c r="D11" s="165"/>
      <c r="E11" s="166"/>
      <c r="F11" s="167"/>
      <c r="G11" s="19">
        <v>1296657</v>
      </c>
      <c r="H11" s="20" t="s">
        <v>121</v>
      </c>
      <c r="I11" s="20" t="s">
        <v>121</v>
      </c>
      <c r="J11" s="20" t="s">
        <v>121</v>
      </c>
      <c r="K11" s="20" t="s">
        <v>121</v>
      </c>
      <c r="L11" s="20" t="s">
        <v>121</v>
      </c>
      <c r="M11" s="13" t="s">
        <v>121</v>
      </c>
      <c r="N11" s="13" t="s">
        <v>121</v>
      </c>
      <c r="O11" s="13" t="s">
        <v>121</v>
      </c>
      <c r="P11" s="14" t="s">
        <v>121</v>
      </c>
      <c r="Q11" s="14">
        <v>165897</v>
      </c>
      <c r="R11" s="14">
        <v>194917</v>
      </c>
      <c r="S11" s="14">
        <v>6296330</v>
      </c>
      <c r="T11" s="14">
        <v>3323445</v>
      </c>
      <c r="U11" s="14">
        <v>233630</v>
      </c>
      <c r="V11" s="21">
        <v>99.8</v>
      </c>
      <c r="W11" s="17">
        <v>6451000</v>
      </c>
      <c r="X11" s="18"/>
      <c r="Y11" s="13"/>
      <c r="Z11" s="141">
        <v>3</v>
      </c>
      <c r="AA11" s="142"/>
      <c r="AD11" s="38"/>
      <c r="AE11" s="34"/>
      <c r="AF11" s="38"/>
      <c r="AG11" s="38"/>
    </row>
    <row r="12" spans="1:33" s="9" customFormat="1" ht="11.1" customHeight="1" x14ac:dyDescent="0.4">
      <c r="A12" s="8"/>
      <c r="B12" s="8"/>
      <c r="C12" s="8"/>
      <c r="D12" s="8"/>
      <c r="E12" s="8"/>
      <c r="F12" s="8"/>
      <c r="G12" s="16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4"/>
      <c r="T12" s="14"/>
      <c r="U12" s="14"/>
      <c r="V12" s="14"/>
      <c r="W12" s="17"/>
      <c r="X12" s="10"/>
      <c r="Y12" s="15"/>
      <c r="Z12" s="15"/>
      <c r="AA12" s="15"/>
      <c r="AD12" s="38"/>
      <c r="AE12" s="32"/>
      <c r="AF12" s="38"/>
      <c r="AG12" s="38"/>
    </row>
    <row r="13" spans="1:33" s="9" customFormat="1" ht="11.1" customHeight="1" x14ac:dyDescent="0.4">
      <c r="A13" s="154" t="s">
        <v>115</v>
      </c>
      <c r="B13" s="154"/>
      <c r="C13" s="154"/>
      <c r="D13" s="32">
        <v>6</v>
      </c>
      <c r="E13" s="144" t="s">
        <v>90</v>
      </c>
      <c r="F13" s="149"/>
      <c r="G13" s="19">
        <v>1300460</v>
      </c>
      <c r="H13" s="20">
        <v>100.1</v>
      </c>
      <c r="I13" s="13">
        <v>106.2</v>
      </c>
      <c r="J13" s="20">
        <v>145.69999999999999</v>
      </c>
      <c r="K13" s="20">
        <v>146.69999999999999</v>
      </c>
      <c r="L13" s="20">
        <v>179.4</v>
      </c>
      <c r="M13" s="20">
        <v>80.400000000000006</v>
      </c>
      <c r="N13" s="20">
        <v>109.8</v>
      </c>
      <c r="O13" s="20">
        <v>80.400000000000006</v>
      </c>
      <c r="P13" s="14">
        <v>8004</v>
      </c>
      <c r="Q13" s="14">
        <v>12418</v>
      </c>
      <c r="R13" s="14">
        <v>9209</v>
      </c>
      <c r="S13" s="14">
        <v>6154358</v>
      </c>
      <c r="T13" s="14">
        <v>3297713</v>
      </c>
      <c r="U13" s="81">
        <v>18343</v>
      </c>
      <c r="V13" s="21">
        <v>99.5</v>
      </c>
      <c r="W13" s="17">
        <v>471000</v>
      </c>
      <c r="X13" s="16" t="s">
        <v>109</v>
      </c>
      <c r="Y13" s="96">
        <v>3</v>
      </c>
      <c r="Z13" s="125">
        <v>6</v>
      </c>
      <c r="AA13" s="15"/>
      <c r="AD13" s="38"/>
      <c r="AE13" s="38"/>
      <c r="AF13" s="38"/>
      <c r="AG13" s="38"/>
    </row>
    <row r="14" spans="1:33" s="9" customFormat="1" ht="10.5" customHeight="1" x14ac:dyDescent="0.4">
      <c r="A14" s="154"/>
      <c r="B14" s="154"/>
      <c r="C14" s="154"/>
      <c r="D14" s="32">
        <v>7</v>
      </c>
      <c r="E14" s="144"/>
      <c r="F14" s="149"/>
      <c r="G14" s="19">
        <v>1299436</v>
      </c>
      <c r="H14" s="20">
        <v>99.8</v>
      </c>
      <c r="I14" s="13">
        <v>105.5</v>
      </c>
      <c r="J14" s="20">
        <v>109.3</v>
      </c>
      <c r="K14" s="20">
        <v>110.2</v>
      </c>
      <c r="L14" s="20">
        <v>105.3</v>
      </c>
      <c r="M14" s="13">
        <v>79.2</v>
      </c>
      <c r="N14" s="20">
        <v>78.900000000000006</v>
      </c>
      <c r="O14" s="13">
        <v>79.2</v>
      </c>
      <c r="P14" s="14">
        <v>9086</v>
      </c>
      <c r="Q14" s="14">
        <v>7912</v>
      </c>
      <c r="R14" s="14">
        <v>10735</v>
      </c>
      <c r="S14" s="14">
        <v>6109201</v>
      </c>
      <c r="T14" s="14">
        <v>3311308</v>
      </c>
      <c r="U14" s="14">
        <v>14622</v>
      </c>
      <c r="V14" s="21">
        <v>99.4</v>
      </c>
      <c r="W14" s="17">
        <v>542000</v>
      </c>
      <c r="X14" s="16"/>
      <c r="Y14" s="93"/>
      <c r="Z14" s="125">
        <v>7</v>
      </c>
      <c r="AA14" s="15"/>
      <c r="AD14" s="38"/>
      <c r="AE14" s="38"/>
      <c r="AF14" s="38"/>
      <c r="AG14" s="38"/>
    </row>
    <row r="15" spans="1:33" s="9" customFormat="1" ht="11.1" customHeight="1" x14ac:dyDescent="0.4">
      <c r="A15" s="154"/>
      <c r="B15" s="154"/>
      <c r="C15" s="154"/>
      <c r="D15" s="32">
        <v>8</v>
      </c>
      <c r="E15" s="144"/>
      <c r="F15" s="149"/>
      <c r="G15" s="19">
        <v>1298500</v>
      </c>
      <c r="H15" s="20">
        <v>104.2</v>
      </c>
      <c r="I15" s="13">
        <v>105.2</v>
      </c>
      <c r="J15" s="20">
        <v>83.1</v>
      </c>
      <c r="K15" s="20">
        <v>83.4</v>
      </c>
      <c r="L15" s="20">
        <v>80.400000000000006</v>
      </c>
      <c r="M15" s="20">
        <v>74.400000000000006</v>
      </c>
      <c r="N15" s="20">
        <v>100.6</v>
      </c>
      <c r="O15" s="20">
        <v>74.400000000000006</v>
      </c>
      <c r="P15" s="14">
        <v>8255</v>
      </c>
      <c r="Q15" s="14">
        <v>13006</v>
      </c>
      <c r="R15" s="14">
        <v>22217</v>
      </c>
      <c r="S15" s="14">
        <v>6111815</v>
      </c>
      <c r="T15" s="14">
        <v>3298923</v>
      </c>
      <c r="U15" s="14">
        <v>22852</v>
      </c>
      <c r="V15" s="21">
        <v>99.7</v>
      </c>
      <c r="W15" s="17">
        <v>601000</v>
      </c>
      <c r="X15" s="16"/>
      <c r="Y15" s="84"/>
      <c r="Z15" s="125">
        <v>8</v>
      </c>
      <c r="AA15" s="15"/>
    </row>
    <row r="16" spans="1:33" s="9" customFormat="1" ht="11.1" customHeight="1" x14ac:dyDescent="0.4">
      <c r="A16" s="154"/>
      <c r="B16" s="154"/>
      <c r="C16" s="154"/>
      <c r="D16" s="32">
        <v>9</v>
      </c>
      <c r="E16" s="144"/>
      <c r="F16" s="149"/>
      <c r="G16" s="19">
        <v>1297537</v>
      </c>
      <c r="H16" s="13">
        <v>103.1</v>
      </c>
      <c r="I16" s="13">
        <v>105.1</v>
      </c>
      <c r="J16" s="13">
        <v>79.5</v>
      </c>
      <c r="K16" s="13">
        <v>79.3</v>
      </c>
      <c r="L16" s="20">
        <v>77.7</v>
      </c>
      <c r="M16" s="20">
        <v>76.7</v>
      </c>
      <c r="N16" s="20">
        <v>144.19999999999999</v>
      </c>
      <c r="O16" s="20">
        <v>76.599999999999994</v>
      </c>
      <c r="P16" s="14">
        <v>7498</v>
      </c>
      <c r="Q16" s="14">
        <v>26392</v>
      </c>
      <c r="R16" s="14">
        <v>22951</v>
      </c>
      <c r="S16" s="14">
        <v>6069457</v>
      </c>
      <c r="T16" s="14">
        <v>3299213</v>
      </c>
      <c r="U16" s="14">
        <v>16954</v>
      </c>
      <c r="V16" s="21">
        <v>100.3</v>
      </c>
      <c r="W16" s="17">
        <v>566000</v>
      </c>
      <c r="X16" s="16"/>
      <c r="Y16" s="74"/>
      <c r="Z16" s="125">
        <v>9</v>
      </c>
      <c r="AA16" s="15"/>
    </row>
    <row r="17" spans="1:27" s="9" customFormat="1" ht="11.1" customHeight="1" x14ac:dyDescent="0.4">
      <c r="A17" s="154"/>
      <c r="B17" s="154"/>
      <c r="C17" s="154"/>
      <c r="D17" s="32">
        <v>10</v>
      </c>
      <c r="E17" s="144"/>
      <c r="F17" s="149"/>
      <c r="G17" s="19">
        <v>1296657</v>
      </c>
      <c r="H17" s="13">
        <v>103.8</v>
      </c>
      <c r="I17" s="13">
        <v>104.5</v>
      </c>
      <c r="J17" s="20">
        <v>78.8</v>
      </c>
      <c r="K17" s="20">
        <v>78.900000000000006</v>
      </c>
      <c r="L17" s="13">
        <v>72.5</v>
      </c>
      <c r="M17" s="20">
        <v>75</v>
      </c>
      <c r="N17" s="13">
        <v>126.5</v>
      </c>
      <c r="O17" s="20">
        <v>75</v>
      </c>
      <c r="P17" s="14">
        <v>8145</v>
      </c>
      <c r="Q17" s="14">
        <v>15498</v>
      </c>
      <c r="R17" s="14">
        <v>17086</v>
      </c>
      <c r="S17" s="14">
        <v>6080388</v>
      </c>
      <c r="T17" s="14">
        <v>3300704</v>
      </c>
      <c r="U17" s="14">
        <v>11137</v>
      </c>
      <c r="V17" s="21">
        <v>100.1</v>
      </c>
      <c r="W17" s="17">
        <v>511000</v>
      </c>
      <c r="X17" s="16"/>
      <c r="Y17" s="72"/>
      <c r="Z17" s="125">
        <v>10</v>
      </c>
      <c r="AA17" s="15"/>
    </row>
    <row r="18" spans="1:27" s="9" customFormat="1" ht="11.1" customHeight="1" x14ac:dyDescent="0.4">
      <c r="A18" s="144"/>
      <c r="B18" s="144"/>
      <c r="C18" s="144"/>
      <c r="D18" s="32">
        <v>11</v>
      </c>
      <c r="E18" s="144"/>
      <c r="F18" s="149"/>
      <c r="G18" s="19">
        <v>1295871</v>
      </c>
      <c r="H18" s="13">
        <v>103.8</v>
      </c>
      <c r="I18" s="13">
        <v>104.6</v>
      </c>
      <c r="J18" s="13">
        <v>83.6</v>
      </c>
      <c r="K18" s="13">
        <v>83.9</v>
      </c>
      <c r="L18" s="13">
        <v>79.5</v>
      </c>
      <c r="M18" s="20">
        <v>78.099999999999994</v>
      </c>
      <c r="N18" s="20">
        <v>88.5</v>
      </c>
      <c r="O18" s="20">
        <v>78.099999999999994</v>
      </c>
      <c r="P18" s="14">
        <v>8549</v>
      </c>
      <c r="Q18" s="14">
        <v>6626</v>
      </c>
      <c r="R18" s="14">
        <v>23132</v>
      </c>
      <c r="S18" s="14">
        <v>6109350</v>
      </c>
      <c r="T18" s="14">
        <v>3309052</v>
      </c>
      <c r="U18" s="14">
        <v>30806</v>
      </c>
      <c r="V18" s="21">
        <v>99.9</v>
      </c>
      <c r="W18" s="17">
        <v>477000</v>
      </c>
      <c r="X18" s="16"/>
      <c r="Y18" s="60"/>
      <c r="Z18" s="125">
        <v>11</v>
      </c>
      <c r="AA18" s="15"/>
    </row>
    <row r="19" spans="1:27" s="9" customFormat="1" ht="11.1" customHeight="1" x14ac:dyDescent="0.4">
      <c r="A19" s="144"/>
      <c r="B19" s="144"/>
      <c r="C19" s="144"/>
      <c r="D19" s="32">
        <v>12</v>
      </c>
      <c r="E19" s="144"/>
      <c r="F19" s="149"/>
      <c r="G19" s="19">
        <v>1295063</v>
      </c>
      <c r="H19" s="20">
        <v>104</v>
      </c>
      <c r="I19" s="13">
        <v>106.9</v>
      </c>
      <c r="J19" s="20">
        <v>162.5</v>
      </c>
      <c r="K19" s="20">
        <v>162.69999999999999</v>
      </c>
      <c r="L19" s="13">
        <v>164.9</v>
      </c>
      <c r="M19" s="20">
        <v>79</v>
      </c>
      <c r="N19" s="20">
        <v>85.7</v>
      </c>
      <c r="O19" s="20">
        <v>79</v>
      </c>
      <c r="P19" s="14">
        <v>10843</v>
      </c>
      <c r="Q19" s="14">
        <v>9208</v>
      </c>
      <c r="R19" s="14">
        <v>26252</v>
      </c>
      <c r="S19" s="14">
        <v>6154047</v>
      </c>
      <c r="T19" s="14">
        <v>3323534</v>
      </c>
      <c r="U19" s="14">
        <v>13958</v>
      </c>
      <c r="V19" s="21">
        <v>100.2</v>
      </c>
      <c r="W19" s="17">
        <v>519000</v>
      </c>
      <c r="X19" s="16"/>
      <c r="Y19" s="39"/>
      <c r="Z19" s="125">
        <v>12</v>
      </c>
      <c r="AA19" s="15"/>
    </row>
    <row r="20" spans="1:27" s="9" customFormat="1" ht="11.1" customHeight="1" x14ac:dyDescent="0.4">
      <c r="A20" s="154" t="s">
        <v>117</v>
      </c>
      <c r="B20" s="154"/>
      <c r="C20" s="154"/>
      <c r="D20" s="32">
        <v>1</v>
      </c>
      <c r="E20" s="144" t="s">
        <v>90</v>
      </c>
      <c r="F20" s="149"/>
      <c r="G20" s="19">
        <v>1293954</v>
      </c>
      <c r="H20" s="20">
        <v>103.6</v>
      </c>
      <c r="I20" s="20">
        <v>107.3</v>
      </c>
      <c r="J20" s="13">
        <v>77.599999999999994</v>
      </c>
      <c r="K20" s="13">
        <v>77.7</v>
      </c>
      <c r="L20" s="13">
        <v>75.099999999999994</v>
      </c>
      <c r="M20" s="20">
        <v>79.599999999999994</v>
      </c>
      <c r="N20" s="20">
        <v>89.3</v>
      </c>
      <c r="O20" s="20">
        <v>79.599999999999994</v>
      </c>
      <c r="P20" s="14">
        <v>8228</v>
      </c>
      <c r="Q20" s="14">
        <v>13998</v>
      </c>
      <c r="R20" s="14">
        <v>34286</v>
      </c>
      <c r="S20" s="14">
        <v>6116847</v>
      </c>
      <c r="T20" s="14">
        <v>3314692</v>
      </c>
      <c r="U20" s="14">
        <v>20105</v>
      </c>
      <c r="V20" s="21">
        <v>100.2</v>
      </c>
      <c r="W20" s="17">
        <v>653000</v>
      </c>
      <c r="X20" s="16" t="s">
        <v>109</v>
      </c>
      <c r="Y20" s="138">
        <v>4</v>
      </c>
      <c r="Z20" s="125">
        <v>1</v>
      </c>
      <c r="AA20" s="15"/>
    </row>
    <row r="21" spans="1:27" s="9" customFormat="1" ht="11.1" customHeight="1" x14ac:dyDescent="0.4">
      <c r="A21" s="154"/>
      <c r="B21" s="154"/>
      <c r="C21" s="154"/>
      <c r="D21" s="32">
        <v>2</v>
      </c>
      <c r="E21" s="144"/>
      <c r="F21" s="149"/>
      <c r="G21" s="19">
        <v>1292592</v>
      </c>
      <c r="H21" s="20">
        <v>102.7</v>
      </c>
      <c r="I21" s="13">
        <v>105.8</v>
      </c>
      <c r="J21" s="20">
        <v>77</v>
      </c>
      <c r="K21" s="20">
        <v>76.900000000000006</v>
      </c>
      <c r="L21" s="13">
        <v>74.7</v>
      </c>
      <c r="M21" s="20">
        <v>79.099999999999994</v>
      </c>
      <c r="N21" s="13">
        <v>159.89999999999998</v>
      </c>
      <c r="O21" s="20">
        <v>79</v>
      </c>
      <c r="P21" s="14">
        <v>7231</v>
      </c>
      <c r="Q21" s="14">
        <v>9055</v>
      </c>
      <c r="R21" s="14">
        <v>35967</v>
      </c>
      <c r="S21" s="14">
        <v>6185071</v>
      </c>
      <c r="T21" s="14">
        <v>3317436</v>
      </c>
      <c r="U21" s="14">
        <v>15046</v>
      </c>
      <c r="V21" s="21">
        <v>100.4</v>
      </c>
      <c r="W21" s="17">
        <v>575000</v>
      </c>
      <c r="X21" s="16"/>
      <c r="Y21" s="127"/>
      <c r="Z21" s="125">
        <v>2</v>
      </c>
      <c r="AA21" s="15"/>
    </row>
    <row r="22" spans="1:27" s="9" customFormat="1" ht="11.1" customHeight="1" x14ac:dyDescent="0.4">
      <c r="A22" s="154"/>
      <c r="B22" s="154"/>
      <c r="C22" s="154"/>
      <c r="D22" s="32">
        <v>3</v>
      </c>
      <c r="E22" s="144"/>
      <c r="F22" s="149"/>
      <c r="G22" s="19">
        <v>1290992</v>
      </c>
      <c r="H22" s="20">
        <v>100.9</v>
      </c>
      <c r="I22" s="20">
        <v>107.5</v>
      </c>
      <c r="J22" s="20">
        <v>81.599999999999994</v>
      </c>
      <c r="K22" s="20">
        <v>81</v>
      </c>
      <c r="L22" s="13">
        <v>82.5</v>
      </c>
      <c r="M22" s="20">
        <v>83.1</v>
      </c>
      <c r="N22" s="20">
        <v>77.099999999999994</v>
      </c>
      <c r="O22" s="20">
        <v>83.1</v>
      </c>
      <c r="P22" s="14">
        <v>8046</v>
      </c>
      <c r="Q22" s="14">
        <v>14002</v>
      </c>
      <c r="R22" s="14">
        <v>44703</v>
      </c>
      <c r="S22" s="14">
        <v>6296330</v>
      </c>
      <c r="T22" s="14">
        <v>3323445</v>
      </c>
      <c r="U22" s="14">
        <v>18179</v>
      </c>
      <c r="V22" s="22">
        <v>100.9</v>
      </c>
      <c r="W22" s="17">
        <v>569000</v>
      </c>
      <c r="X22" s="16"/>
      <c r="Y22" s="124"/>
      <c r="Z22" s="125">
        <v>3</v>
      </c>
      <c r="AA22" s="15"/>
    </row>
    <row r="23" spans="1:27" s="9" customFormat="1" ht="11.1" customHeight="1" x14ac:dyDescent="0.4">
      <c r="A23" s="154"/>
      <c r="B23" s="154"/>
      <c r="C23" s="154"/>
      <c r="D23" s="32">
        <v>4</v>
      </c>
      <c r="E23" s="144"/>
      <c r="F23" s="149"/>
      <c r="G23" s="19">
        <v>1284787</v>
      </c>
      <c r="H23" s="20">
        <v>102.7</v>
      </c>
      <c r="I23" s="20">
        <v>108.8</v>
      </c>
      <c r="J23" s="20">
        <v>84.6</v>
      </c>
      <c r="K23" s="20">
        <v>83.6</v>
      </c>
      <c r="L23" s="20">
        <v>76.599999999999994</v>
      </c>
      <c r="M23" s="20">
        <v>84.3</v>
      </c>
      <c r="N23" s="13">
        <v>136.9</v>
      </c>
      <c r="O23" s="20">
        <v>84.3</v>
      </c>
      <c r="P23" s="14">
        <v>7834</v>
      </c>
      <c r="Q23" s="14">
        <v>14955</v>
      </c>
      <c r="R23" s="14">
        <v>34094</v>
      </c>
      <c r="S23" s="14">
        <v>6317832</v>
      </c>
      <c r="T23" s="14">
        <v>3311503</v>
      </c>
      <c r="U23" s="14">
        <v>13287</v>
      </c>
      <c r="V23" s="21">
        <v>101.4</v>
      </c>
      <c r="W23" s="17">
        <v>503000</v>
      </c>
      <c r="X23" s="16"/>
      <c r="Y23" s="117"/>
      <c r="Z23" s="125">
        <v>4</v>
      </c>
      <c r="AA23" s="15"/>
    </row>
    <row r="24" spans="1:27" s="9" customFormat="1" ht="11.1" customHeight="1" x14ac:dyDescent="0.4">
      <c r="A24" s="154"/>
      <c r="B24" s="154"/>
      <c r="C24" s="154"/>
      <c r="D24" s="32">
        <v>5</v>
      </c>
      <c r="E24" s="144"/>
      <c r="F24" s="149"/>
      <c r="G24" s="19">
        <v>1286184</v>
      </c>
      <c r="H24" s="13">
        <v>102.9</v>
      </c>
      <c r="I24" s="20">
        <v>110</v>
      </c>
      <c r="J24" s="20">
        <v>80</v>
      </c>
      <c r="K24" s="20">
        <v>78.7</v>
      </c>
      <c r="L24" s="20">
        <v>76.099999999999994</v>
      </c>
      <c r="M24" s="20">
        <v>76.5</v>
      </c>
      <c r="N24" s="20">
        <v>86.1</v>
      </c>
      <c r="O24" s="20">
        <v>76.540000000000006</v>
      </c>
      <c r="P24" s="14">
        <v>8223</v>
      </c>
      <c r="Q24" s="14">
        <v>10714</v>
      </c>
      <c r="R24" s="14">
        <v>52417</v>
      </c>
      <c r="S24" s="14">
        <v>6279592</v>
      </c>
      <c r="T24" s="14">
        <v>3322901</v>
      </c>
      <c r="U24" s="14">
        <v>20482</v>
      </c>
      <c r="V24" s="21">
        <v>101.8</v>
      </c>
      <c r="W24" s="17">
        <v>492000</v>
      </c>
      <c r="X24" s="16"/>
      <c r="Y24" s="100"/>
      <c r="Z24" s="125">
        <v>5</v>
      </c>
      <c r="AA24" s="15"/>
    </row>
    <row r="25" spans="1:27" s="9" customFormat="1" ht="11.1" customHeight="1" x14ac:dyDescent="0.4">
      <c r="A25" s="154"/>
      <c r="B25" s="154"/>
      <c r="C25" s="154"/>
      <c r="D25" s="32">
        <v>6</v>
      </c>
      <c r="E25" s="144"/>
      <c r="F25" s="149"/>
      <c r="G25" s="23">
        <v>1286193</v>
      </c>
      <c r="H25" s="20">
        <v>103</v>
      </c>
      <c r="I25" s="20">
        <v>110.5</v>
      </c>
      <c r="J25" s="20">
        <v>134.5</v>
      </c>
      <c r="K25" s="20">
        <v>132.30000000000001</v>
      </c>
      <c r="L25" s="20">
        <v>146.4</v>
      </c>
      <c r="M25" s="20">
        <v>76.7</v>
      </c>
      <c r="N25" s="20">
        <v>108.30000000000001</v>
      </c>
      <c r="O25" s="20">
        <v>76.7</v>
      </c>
      <c r="P25" s="14">
        <v>7967</v>
      </c>
      <c r="Q25" s="14">
        <v>17744</v>
      </c>
      <c r="R25" s="14">
        <v>59074</v>
      </c>
      <c r="S25" s="14">
        <v>6356251</v>
      </c>
      <c r="T25" s="14">
        <v>3324621</v>
      </c>
      <c r="U25" s="14">
        <v>18358</v>
      </c>
      <c r="V25" s="21">
        <v>101.8</v>
      </c>
      <c r="W25" s="17">
        <v>485000</v>
      </c>
      <c r="X25" s="16"/>
      <c r="Y25" s="96"/>
      <c r="Z25" s="125">
        <v>6</v>
      </c>
      <c r="AA25" s="15"/>
    </row>
    <row r="26" spans="1:27" s="9" customFormat="1" ht="11.1" customHeight="1" x14ac:dyDescent="0.4">
      <c r="A26" s="154"/>
      <c r="B26" s="154"/>
      <c r="C26" s="154"/>
      <c r="D26" s="32">
        <v>7</v>
      </c>
      <c r="E26" s="144"/>
      <c r="F26" s="149"/>
      <c r="G26" s="19">
        <v>1285407</v>
      </c>
      <c r="H26" s="13" t="s">
        <v>80</v>
      </c>
      <c r="I26" s="13" t="s">
        <v>80</v>
      </c>
      <c r="J26" s="13" t="s">
        <v>80</v>
      </c>
      <c r="K26" s="13" t="s">
        <v>80</v>
      </c>
      <c r="L26" s="13" t="s">
        <v>80</v>
      </c>
      <c r="M26" s="13" t="s">
        <v>80</v>
      </c>
      <c r="N26" s="13" t="s">
        <v>80</v>
      </c>
      <c r="O26" s="13" t="s">
        <v>80</v>
      </c>
      <c r="P26" s="14" t="s">
        <v>80</v>
      </c>
      <c r="Q26" s="14">
        <v>13606</v>
      </c>
      <c r="R26" s="14">
        <v>63519</v>
      </c>
      <c r="S26" s="14">
        <v>6339385</v>
      </c>
      <c r="T26" s="14">
        <v>3338003</v>
      </c>
      <c r="U26" s="14">
        <v>12434</v>
      </c>
      <c r="V26" s="21">
        <v>102.2</v>
      </c>
      <c r="W26" s="17" t="s">
        <v>80</v>
      </c>
      <c r="X26" s="16"/>
      <c r="Y26" s="93"/>
      <c r="Z26" s="125">
        <v>7</v>
      </c>
      <c r="AA26" s="15"/>
    </row>
    <row r="27" spans="1:27" s="9" customFormat="1" ht="11.1" customHeight="1" x14ac:dyDescent="0.4">
      <c r="A27" s="154"/>
      <c r="B27" s="154"/>
      <c r="C27" s="154"/>
      <c r="D27" s="32">
        <v>8</v>
      </c>
      <c r="E27" s="144"/>
      <c r="F27" s="149"/>
      <c r="G27" s="19">
        <v>1284536</v>
      </c>
      <c r="H27" s="13" t="s">
        <v>80</v>
      </c>
      <c r="I27" s="13" t="s">
        <v>80</v>
      </c>
      <c r="J27" s="13" t="s">
        <v>80</v>
      </c>
      <c r="K27" s="13" t="s">
        <v>80</v>
      </c>
      <c r="L27" s="13" t="s">
        <v>80</v>
      </c>
      <c r="M27" s="13" t="s">
        <v>80</v>
      </c>
      <c r="N27" s="13" t="s">
        <v>80</v>
      </c>
      <c r="O27" s="13" t="s">
        <v>80</v>
      </c>
      <c r="P27" s="14" t="s">
        <v>82</v>
      </c>
      <c r="Q27" s="14" t="s">
        <v>82</v>
      </c>
      <c r="R27" s="14" t="s">
        <v>82</v>
      </c>
      <c r="S27" s="14" t="s">
        <v>80</v>
      </c>
      <c r="T27" s="14" t="s">
        <v>80</v>
      </c>
      <c r="U27" s="14">
        <v>20318</v>
      </c>
      <c r="V27" s="14" t="s">
        <v>82</v>
      </c>
      <c r="W27" s="17" t="s">
        <v>82</v>
      </c>
      <c r="X27" s="16"/>
      <c r="Y27" s="84"/>
      <c r="Z27" s="73">
        <v>8</v>
      </c>
      <c r="AA27" s="15"/>
    </row>
    <row r="28" spans="1:27" s="9" customFormat="1" ht="11.1" customHeight="1" x14ac:dyDescent="0.4">
      <c r="A28" s="8"/>
      <c r="B28" s="8"/>
      <c r="C28" s="8"/>
      <c r="D28" s="8"/>
      <c r="E28" s="8"/>
      <c r="F28" s="8"/>
      <c r="G28" s="16"/>
      <c r="H28" s="13"/>
      <c r="I28" s="13"/>
      <c r="J28" s="13"/>
      <c r="K28" s="13"/>
      <c r="L28" s="13"/>
      <c r="M28" s="13"/>
      <c r="N28" s="13"/>
      <c r="O28" s="13"/>
      <c r="P28" s="14"/>
      <c r="Q28" s="14"/>
      <c r="R28" s="14"/>
      <c r="S28" s="14"/>
      <c r="T28" s="14"/>
      <c r="U28" s="14"/>
      <c r="V28" s="14"/>
      <c r="W28" s="24"/>
      <c r="X28" s="41"/>
      <c r="Y28" s="40"/>
      <c r="Z28" s="12"/>
      <c r="AA28" s="12"/>
    </row>
    <row r="29" spans="1:27" s="9" customFormat="1" ht="11.1" customHeight="1" x14ac:dyDescent="0.4">
      <c r="A29" s="162" t="s">
        <v>91</v>
      </c>
      <c r="B29" s="162"/>
      <c r="C29" s="162"/>
      <c r="D29" s="162"/>
      <c r="E29" s="162"/>
      <c r="F29" s="163"/>
      <c r="G29" s="25">
        <f>G27/G26*100</f>
        <v>99.932239360762779</v>
      </c>
      <c r="H29" s="20">
        <f t="shared" ref="H29:O29" si="0">H25/H24*100</f>
        <v>100.0971817298348</v>
      </c>
      <c r="I29" s="20">
        <f t="shared" si="0"/>
        <v>100.45454545454547</v>
      </c>
      <c r="J29" s="20">
        <f t="shared" si="0"/>
        <v>168.125</v>
      </c>
      <c r="K29" s="20">
        <f t="shared" si="0"/>
        <v>168.10673443456164</v>
      </c>
      <c r="L29" s="20">
        <f t="shared" si="0"/>
        <v>192.37844940867282</v>
      </c>
      <c r="M29" s="20">
        <f t="shared" si="0"/>
        <v>100.26143790849673</v>
      </c>
      <c r="N29" s="20">
        <f t="shared" si="0"/>
        <v>125.78397212543557</v>
      </c>
      <c r="O29" s="20">
        <f t="shared" si="0"/>
        <v>100.20904102430102</v>
      </c>
      <c r="P29" s="21">
        <f>P25/P24*100</f>
        <v>96.886780980177562</v>
      </c>
      <c r="Q29" s="21">
        <f>Q26/Q25*100</f>
        <v>76.679440937781777</v>
      </c>
      <c r="R29" s="21">
        <f>R26/R25*100</f>
        <v>107.52446084571893</v>
      </c>
      <c r="S29" s="21">
        <f>S26/S25*100</f>
        <v>99.734654909002174</v>
      </c>
      <c r="T29" s="21">
        <f>T26/T25*100</f>
        <v>100.40251204573394</v>
      </c>
      <c r="U29" s="21">
        <f>U27/U26*100</f>
        <v>163.40678783979413</v>
      </c>
      <c r="V29" s="21">
        <v>100.4</v>
      </c>
      <c r="W29" s="26">
        <f>W25/W24*100</f>
        <v>98.577235772357724</v>
      </c>
      <c r="X29" s="159" t="s">
        <v>100</v>
      </c>
      <c r="Y29" s="154"/>
      <c r="Z29" s="154"/>
      <c r="AA29" s="154"/>
    </row>
    <row r="30" spans="1:27" s="9" customFormat="1" ht="11.1" customHeight="1" x14ac:dyDescent="0.4">
      <c r="A30" s="160" t="s">
        <v>81</v>
      </c>
      <c r="B30" s="160"/>
      <c r="C30" s="160"/>
      <c r="D30" s="160"/>
      <c r="E30" s="160"/>
      <c r="F30" s="161"/>
      <c r="G30" s="27">
        <f>G27/G15*100</f>
        <v>98.924605313823648</v>
      </c>
      <c r="H30" s="28">
        <f>H25/H13*100</f>
        <v>102.8971028971029</v>
      </c>
      <c r="I30" s="28">
        <f t="shared" ref="I30:O30" si="1">I25/I13*100</f>
        <v>104.04896421845574</v>
      </c>
      <c r="J30" s="28">
        <f t="shared" si="1"/>
        <v>92.312971859986277</v>
      </c>
      <c r="K30" s="28">
        <f t="shared" si="1"/>
        <v>90.184049079754615</v>
      </c>
      <c r="L30" s="28">
        <f t="shared" si="1"/>
        <v>81.605351170568568</v>
      </c>
      <c r="M30" s="28">
        <f t="shared" si="1"/>
        <v>95.398009950248749</v>
      </c>
      <c r="N30" s="28">
        <f t="shared" si="1"/>
        <v>98.633879781420774</v>
      </c>
      <c r="O30" s="28">
        <f t="shared" si="1"/>
        <v>95.398009950248749</v>
      </c>
      <c r="P30" s="29">
        <f>P25/P13*100</f>
        <v>99.537731134432789</v>
      </c>
      <c r="Q30" s="29">
        <f>Q26/Q14*100</f>
        <v>171.96663296258848</v>
      </c>
      <c r="R30" s="29">
        <f>R26/R14*100</f>
        <v>591.70004657661855</v>
      </c>
      <c r="S30" s="29">
        <f>S26/S14*100</f>
        <v>103.76782495779726</v>
      </c>
      <c r="T30" s="29">
        <f>T26/T14*100</f>
        <v>100.80617689444776</v>
      </c>
      <c r="U30" s="29">
        <f>U27/U15*100</f>
        <v>88.911255032382286</v>
      </c>
      <c r="V30" s="29">
        <v>102.9</v>
      </c>
      <c r="W30" s="28">
        <f>W25/W13*100</f>
        <v>102.9723991507431</v>
      </c>
      <c r="X30" s="157" t="s">
        <v>101</v>
      </c>
      <c r="Y30" s="158"/>
      <c r="Z30" s="158"/>
      <c r="AA30" s="158"/>
    </row>
    <row r="31" spans="1:27" s="9" customFormat="1" ht="21" x14ac:dyDescent="0.4">
      <c r="A31" s="140" t="s">
        <v>68</v>
      </c>
      <c r="B31" s="140"/>
      <c r="C31" s="140"/>
      <c r="D31" s="140"/>
      <c r="E31" s="140"/>
      <c r="F31" s="156"/>
      <c r="G31" s="139" t="s">
        <v>57</v>
      </c>
      <c r="H31" s="140"/>
      <c r="I31" s="140"/>
      <c r="J31" s="140"/>
      <c r="K31" s="140"/>
      <c r="L31" s="140"/>
      <c r="M31" s="140"/>
      <c r="N31" s="140"/>
      <c r="O31" s="140"/>
      <c r="P31" s="37" t="s">
        <v>58</v>
      </c>
      <c r="Q31" s="155" t="s">
        <v>59</v>
      </c>
      <c r="R31" s="155"/>
      <c r="S31" s="155" t="s">
        <v>60</v>
      </c>
      <c r="T31" s="155"/>
      <c r="U31" s="35" t="s">
        <v>85</v>
      </c>
      <c r="V31" s="36" t="s">
        <v>61</v>
      </c>
      <c r="W31" s="35" t="s">
        <v>86</v>
      </c>
      <c r="X31" s="140" t="s">
        <v>62</v>
      </c>
      <c r="Y31" s="140"/>
      <c r="Z31" s="140"/>
      <c r="AA31" s="140"/>
    </row>
    <row r="32" spans="1:27" s="31" customFormat="1" ht="11.1" customHeight="1" x14ac:dyDescent="0.4">
      <c r="A32" s="30" t="s">
        <v>116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 t="s">
        <v>1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s="31" customFormat="1" ht="11.1" customHeight="1" x14ac:dyDescent="0.4">
      <c r="A33" s="30" t="s">
        <v>76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 t="s">
        <v>2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s="31" customFormat="1" ht="11.1" customHeight="1" x14ac:dyDescent="0.4">
      <c r="A34" s="30" t="s">
        <v>77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 t="s">
        <v>111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31" customFormat="1" ht="11.1" customHeight="1" x14ac:dyDescent="0.4">
      <c r="A35" s="30" t="s">
        <v>78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 t="s">
        <v>110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9" customHeight="1" x14ac:dyDescent="0.4"/>
    <row r="37" spans="1:27" ht="9" customHeight="1" x14ac:dyDescent="0.4"/>
    <row r="38" spans="1:27" ht="9" customHeight="1" x14ac:dyDescent="0.4"/>
    <row r="39" spans="1:27" ht="9" customHeight="1" x14ac:dyDescent="0.4"/>
    <row r="40" spans="1:27" ht="9" customHeight="1" x14ac:dyDescent="0.4"/>
    <row r="41" spans="1:27" ht="9" customHeight="1" x14ac:dyDescent="0.4"/>
    <row r="42" spans="1:27" ht="9" customHeight="1" x14ac:dyDescent="0.4"/>
    <row r="43" spans="1:27" ht="9" customHeight="1" x14ac:dyDescent="0.4"/>
    <row r="44" spans="1:27" ht="9" customHeight="1" x14ac:dyDescent="0.4"/>
    <row r="45" spans="1:27" ht="9" customHeight="1" x14ac:dyDescent="0.4"/>
    <row r="46" spans="1:27" ht="9" customHeight="1" x14ac:dyDescent="0.4"/>
    <row r="47" spans="1:27" ht="9" customHeight="1" x14ac:dyDescent="0.4"/>
    <row r="48" spans="1:27" ht="9" customHeight="1" x14ac:dyDescent="0.4"/>
    <row r="49" ht="9" customHeight="1" x14ac:dyDescent="0.4"/>
    <row r="50" ht="9" customHeight="1" x14ac:dyDescent="0.4"/>
    <row r="51" ht="9" customHeight="1" x14ac:dyDescent="0.4"/>
    <row r="52" ht="9" customHeight="1" x14ac:dyDescent="0.4"/>
    <row r="53" ht="9" customHeight="1" x14ac:dyDescent="0.4"/>
    <row r="54" ht="9" customHeight="1" x14ac:dyDescent="0.4"/>
    <row r="55" ht="9" customHeight="1" x14ac:dyDescent="0.4"/>
    <row r="56" ht="9" customHeight="1" x14ac:dyDescent="0.4"/>
    <row r="57" ht="9" customHeight="1" x14ac:dyDescent="0.4"/>
    <row r="58" ht="9" customHeight="1" x14ac:dyDescent="0.4"/>
    <row r="59" ht="9" customHeight="1" x14ac:dyDescent="0.4"/>
    <row r="60" ht="9" customHeight="1" x14ac:dyDescent="0.4"/>
    <row r="61" ht="9" customHeight="1" x14ac:dyDescent="0.4"/>
    <row r="62" ht="9" customHeight="1" x14ac:dyDescent="0.4"/>
    <row r="63" ht="9" customHeight="1" x14ac:dyDescent="0.4"/>
    <row r="64" ht="9" customHeight="1" x14ac:dyDescent="0.4"/>
    <row r="65" ht="9" customHeight="1" x14ac:dyDescent="0.4"/>
    <row r="66" ht="9" customHeight="1" x14ac:dyDescent="0.4"/>
    <row r="67" ht="9" customHeight="1" x14ac:dyDescent="0.4"/>
    <row r="68" ht="9" customHeight="1" x14ac:dyDescent="0.4"/>
    <row r="69" ht="9" customHeight="1" x14ac:dyDescent="0.4"/>
    <row r="70" ht="9" customHeight="1" x14ac:dyDescent="0.4"/>
    <row r="71" ht="9" customHeight="1" x14ac:dyDescent="0.4"/>
    <row r="72" ht="9" customHeight="1" x14ac:dyDescent="0.4"/>
    <row r="73" ht="9" customHeight="1" x14ac:dyDescent="0.4"/>
    <row r="74" ht="9" customHeight="1" x14ac:dyDescent="0.4"/>
    <row r="75" ht="9" customHeight="1" x14ac:dyDescent="0.4"/>
    <row r="76" ht="9" customHeight="1" x14ac:dyDescent="0.4"/>
    <row r="77" ht="9" customHeight="1" x14ac:dyDescent="0.4"/>
    <row r="78" ht="9" customHeight="1" x14ac:dyDescent="0.4"/>
    <row r="79" ht="9" customHeight="1" x14ac:dyDescent="0.4"/>
    <row r="80" ht="9" customHeight="1" x14ac:dyDescent="0.4"/>
    <row r="81" ht="9" customHeight="1" x14ac:dyDescent="0.4"/>
    <row r="82" ht="9" customHeight="1" x14ac:dyDescent="0.4"/>
    <row r="83" ht="9" customHeight="1" x14ac:dyDescent="0.4"/>
    <row r="84" ht="9" customHeight="1" x14ac:dyDescent="0.4"/>
    <row r="85" ht="9" customHeight="1" x14ac:dyDescent="0.4"/>
    <row r="86" ht="9" customHeight="1" x14ac:dyDescent="0.4"/>
    <row r="87" ht="9" customHeight="1" x14ac:dyDescent="0.4"/>
    <row r="88" ht="9" customHeight="1" x14ac:dyDescent="0.4"/>
    <row r="89" ht="9" customHeight="1" x14ac:dyDescent="0.4"/>
    <row r="90" ht="9" customHeight="1" x14ac:dyDescent="0.4"/>
    <row r="91" ht="9" customHeight="1" x14ac:dyDescent="0.4"/>
    <row r="92" ht="9" customHeight="1" x14ac:dyDescent="0.4"/>
    <row r="93" ht="9" customHeight="1" x14ac:dyDescent="0.4"/>
    <row r="94" ht="9" customHeight="1" x14ac:dyDescent="0.4"/>
    <row r="95" ht="9" customHeight="1" x14ac:dyDescent="0.4"/>
    <row r="96" ht="9" customHeight="1" x14ac:dyDescent="0.4"/>
    <row r="97" ht="9" customHeight="1" x14ac:dyDescent="0.4"/>
    <row r="98" ht="9" customHeight="1" x14ac:dyDescent="0.4"/>
    <row r="99" ht="9" customHeight="1" x14ac:dyDescent="0.4"/>
  </sheetData>
  <mergeCells count="76">
    <mergeCell ref="E8:F8"/>
    <mergeCell ref="U3:U6"/>
    <mergeCell ref="W3:W6"/>
    <mergeCell ref="X8:Y8"/>
    <mergeCell ref="Z8:AA8"/>
    <mergeCell ref="H5:I5"/>
    <mergeCell ref="H3:I4"/>
    <mergeCell ref="J3:L4"/>
    <mergeCell ref="M4:O4"/>
    <mergeCell ref="M3:O3"/>
    <mergeCell ref="N6:N7"/>
    <mergeCell ref="M6:M7"/>
    <mergeCell ref="A3:F7"/>
    <mergeCell ref="H6:H7"/>
    <mergeCell ref="I6:I7"/>
    <mergeCell ref="J5:L5"/>
    <mergeCell ref="C8:D8"/>
    <mergeCell ref="C10:D10"/>
    <mergeCell ref="C9:D9"/>
    <mergeCell ref="E10:F10"/>
    <mergeCell ref="E26:F26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A11:B11"/>
    <mergeCell ref="A9:B9"/>
    <mergeCell ref="A10:B10"/>
    <mergeCell ref="C11:D11"/>
    <mergeCell ref="E11:F11"/>
    <mergeCell ref="E9:F9"/>
    <mergeCell ref="E19:F19"/>
    <mergeCell ref="X31:AA31"/>
    <mergeCell ref="S31:T31"/>
    <mergeCell ref="Q31:R31"/>
    <mergeCell ref="G31:O31"/>
    <mergeCell ref="A31:F31"/>
    <mergeCell ref="A26:C26"/>
    <mergeCell ref="A27:C27"/>
    <mergeCell ref="X30:AA30"/>
    <mergeCell ref="X29:AA29"/>
    <mergeCell ref="E27:F27"/>
    <mergeCell ref="A30:F30"/>
    <mergeCell ref="A29:F29"/>
    <mergeCell ref="A8:B8"/>
    <mergeCell ref="A13:C13"/>
    <mergeCell ref="E13:F13"/>
    <mergeCell ref="A25:C25"/>
    <mergeCell ref="M5:O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J6:K6"/>
    <mergeCell ref="Z11:AA11"/>
    <mergeCell ref="Z10:AA10"/>
    <mergeCell ref="X3:AA7"/>
    <mergeCell ref="Q3:R5"/>
    <mergeCell ref="S5:T5"/>
    <mergeCell ref="S3:T4"/>
    <mergeCell ref="V3:V5"/>
    <mergeCell ref="X9:Y9"/>
  </mergeCells>
  <phoneticPr fontId="1"/>
  <printOptions horizontalCentered="1"/>
  <pageMargins left="0.39370078740157483" right="0.39370078740157483" top="0.39370078740157483" bottom="0.39370078740157483" header="0.23622047244094491" footer="0.19685039370078741"/>
  <pageSetup paperSize="9" orientation="portrait" r:id="rId1"/>
  <colBreaks count="1" manualBreakCount="1">
    <brk id="15" max="7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8"/>
  <sheetViews>
    <sheetView showGridLines="0" zoomScale="145" zoomScaleNormal="145" workbookViewId="0"/>
  </sheetViews>
  <sheetFormatPr defaultColWidth="1.875" defaultRowHeight="16.5" x14ac:dyDescent="0.4"/>
  <cols>
    <col min="1" max="2" width="1.875" style="6"/>
    <col min="3" max="3" width="3.25" style="6" customWidth="1"/>
    <col min="4" max="4" width="3" style="6" bestFit="1" customWidth="1"/>
    <col min="5" max="6" width="1.875" style="6"/>
    <col min="7" max="7" width="9.625" style="6" customWidth="1"/>
    <col min="8" max="15" width="6.75" style="6" customWidth="1"/>
    <col min="16" max="16" width="8.625" style="6" customWidth="1"/>
    <col min="17" max="17" width="8.5" style="6" customWidth="1"/>
    <col min="18" max="18" width="7.625" style="6" customWidth="1"/>
    <col min="19" max="19" width="7.75" style="6" bestFit="1" customWidth="1"/>
    <col min="20" max="20" width="9.375" style="6" customWidth="1"/>
    <col min="21" max="21" width="9.5" style="6" bestFit="1" customWidth="1"/>
    <col min="22" max="22" width="8.625" style="6" customWidth="1"/>
    <col min="23" max="23" width="7.5" style="6" bestFit="1" customWidth="1"/>
    <col min="24" max="24" width="7.5" style="6" customWidth="1"/>
    <col min="25" max="25" width="9.625" style="6" customWidth="1"/>
    <col min="26" max="29" width="2.625" style="6" customWidth="1"/>
    <col min="30" max="16384" width="1.875" style="6"/>
  </cols>
  <sheetData>
    <row r="1" spans="1:33" s="3" customFormat="1" ht="19.5" thickBot="1" x14ac:dyDescent="0.45">
      <c r="A1" s="1"/>
      <c r="B1" s="1" t="s">
        <v>71</v>
      </c>
      <c r="C1" s="1"/>
      <c r="D1" s="1"/>
      <c r="E1" s="1"/>
      <c r="F1" s="1"/>
      <c r="G1" s="1" t="s">
        <v>72</v>
      </c>
      <c r="H1" s="1"/>
      <c r="I1" s="1"/>
      <c r="J1" s="1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4"/>
      <c r="AA1" s="4"/>
      <c r="AB1" s="4"/>
      <c r="AC1" s="4"/>
    </row>
    <row r="2" spans="1:33" s="9" customFormat="1" ht="11.1" customHeight="1" x14ac:dyDescent="0.15">
      <c r="A2" s="8"/>
      <c r="B2" s="8"/>
      <c r="C2" s="8"/>
      <c r="D2" s="8"/>
      <c r="E2" s="8"/>
      <c r="F2" s="8"/>
      <c r="G2" s="106" t="s">
        <v>7</v>
      </c>
      <c r="H2" s="147" t="s">
        <v>11</v>
      </c>
      <c r="I2" s="148"/>
      <c r="J2" s="147" t="s">
        <v>15</v>
      </c>
      <c r="K2" s="174"/>
      <c r="L2" s="148"/>
      <c r="M2" s="147" t="s">
        <v>16</v>
      </c>
      <c r="N2" s="174"/>
      <c r="O2" s="148"/>
      <c r="P2" s="107" t="s">
        <v>44</v>
      </c>
      <c r="Q2" s="107" t="s">
        <v>25</v>
      </c>
      <c r="R2" s="147" t="s">
        <v>48</v>
      </c>
      <c r="S2" s="148"/>
      <c r="T2" s="147" t="s">
        <v>49</v>
      </c>
      <c r="U2" s="148"/>
      <c r="V2" s="151" t="s">
        <v>94</v>
      </c>
      <c r="W2" s="115" t="s">
        <v>34</v>
      </c>
      <c r="X2" s="129" t="s">
        <v>52</v>
      </c>
      <c r="Y2" s="131" t="s">
        <v>102</v>
      </c>
      <c r="Z2" s="147" t="s">
        <v>73</v>
      </c>
      <c r="AA2" s="174"/>
      <c r="AB2" s="174"/>
      <c r="AC2" s="174"/>
    </row>
    <row r="3" spans="1:33" s="9" customFormat="1" ht="11.1" customHeight="1" x14ac:dyDescent="0.4">
      <c r="A3" s="8"/>
      <c r="B3" s="8"/>
      <c r="C3" s="8"/>
      <c r="D3" s="8"/>
      <c r="E3" s="8"/>
      <c r="F3" s="8"/>
      <c r="G3" s="113" t="s">
        <v>107</v>
      </c>
      <c r="H3" s="143"/>
      <c r="I3" s="149"/>
      <c r="J3" s="143"/>
      <c r="K3" s="144"/>
      <c r="L3" s="149"/>
      <c r="M3" s="143" t="s">
        <v>20</v>
      </c>
      <c r="N3" s="144"/>
      <c r="O3" s="149"/>
      <c r="P3" s="107" t="s">
        <v>45</v>
      </c>
      <c r="Q3" s="107" t="s">
        <v>26</v>
      </c>
      <c r="R3" s="143"/>
      <c r="S3" s="149"/>
      <c r="T3" s="143"/>
      <c r="U3" s="149"/>
      <c r="V3" s="152"/>
      <c r="W3" s="106" t="s">
        <v>35</v>
      </c>
      <c r="X3" s="129" t="s">
        <v>53</v>
      </c>
      <c r="Y3" s="132" t="s">
        <v>54</v>
      </c>
      <c r="Z3" s="143"/>
      <c r="AA3" s="144"/>
      <c r="AB3" s="144"/>
      <c r="AC3" s="144"/>
    </row>
    <row r="4" spans="1:33" s="9" customFormat="1" ht="11.1" customHeight="1" x14ac:dyDescent="0.4">
      <c r="A4" s="8"/>
      <c r="B4" s="8"/>
      <c r="C4" s="8"/>
      <c r="D4" s="8"/>
      <c r="E4" s="8"/>
      <c r="F4" s="8"/>
      <c r="G4" s="114" t="s">
        <v>108</v>
      </c>
      <c r="H4" s="145" t="s">
        <v>120</v>
      </c>
      <c r="I4" s="150"/>
      <c r="J4" s="145" t="s">
        <v>120</v>
      </c>
      <c r="K4" s="146"/>
      <c r="L4" s="150"/>
      <c r="M4" s="145" t="s">
        <v>12</v>
      </c>
      <c r="N4" s="146"/>
      <c r="O4" s="150"/>
      <c r="P4" s="107" t="s">
        <v>46</v>
      </c>
      <c r="Q4" s="107" t="s">
        <v>27</v>
      </c>
      <c r="R4" s="145"/>
      <c r="S4" s="150"/>
      <c r="T4" s="10" t="s">
        <v>50</v>
      </c>
      <c r="U4" s="8"/>
      <c r="V4" s="152"/>
      <c r="W4" s="106" t="s">
        <v>36</v>
      </c>
      <c r="X4" s="129"/>
      <c r="Y4" s="133" t="s">
        <v>55</v>
      </c>
      <c r="Z4" s="143"/>
      <c r="AA4" s="144"/>
      <c r="AB4" s="144"/>
      <c r="AC4" s="144"/>
    </row>
    <row r="5" spans="1:33" s="9" customFormat="1" ht="11.1" customHeight="1" x14ac:dyDescent="0.4">
      <c r="A5" s="8"/>
      <c r="B5" s="8"/>
      <c r="C5" s="8"/>
      <c r="D5" s="8"/>
      <c r="E5" s="8"/>
      <c r="F5" s="8"/>
      <c r="G5" s="106"/>
      <c r="H5" s="175" t="s">
        <v>42</v>
      </c>
      <c r="I5" s="175" t="s">
        <v>43</v>
      </c>
      <c r="J5" s="139" t="s">
        <v>17</v>
      </c>
      <c r="K5" s="156"/>
      <c r="L5" s="105" t="s">
        <v>14</v>
      </c>
      <c r="M5" s="175" t="s">
        <v>21</v>
      </c>
      <c r="N5" s="175" t="s">
        <v>22</v>
      </c>
      <c r="O5" s="111" t="s">
        <v>23</v>
      </c>
      <c r="P5" s="106" t="s">
        <v>37</v>
      </c>
      <c r="Q5" s="34" t="s">
        <v>28</v>
      </c>
      <c r="R5" s="33" t="s">
        <v>30</v>
      </c>
      <c r="S5" s="111" t="s">
        <v>31</v>
      </c>
      <c r="T5" s="33" t="s">
        <v>32</v>
      </c>
      <c r="U5" s="135" t="s">
        <v>33</v>
      </c>
      <c r="V5" s="10"/>
      <c r="W5" s="106" t="s">
        <v>113</v>
      </c>
      <c r="X5" s="129" t="s">
        <v>113</v>
      </c>
      <c r="Y5" s="133" t="s">
        <v>56</v>
      </c>
      <c r="Z5" s="143"/>
      <c r="AA5" s="144"/>
      <c r="AB5" s="144"/>
      <c r="AC5" s="144"/>
    </row>
    <row r="6" spans="1:33" s="9" customFormat="1" ht="11.1" customHeight="1" x14ac:dyDescent="0.4">
      <c r="A6" s="11"/>
      <c r="B6" s="11"/>
      <c r="C6" s="11"/>
      <c r="D6" s="11"/>
      <c r="E6" s="11"/>
      <c r="F6" s="11"/>
      <c r="G6" s="108" t="s">
        <v>41</v>
      </c>
      <c r="H6" s="176"/>
      <c r="I6" s="176"/>
      <c r="J6" s="110" t="s">
        <v>18</v>
      </c>
      <c r="K6" s="110" t="s">
        <v>19</v>
      </c>
      <c r="L6" s="110" t="s">
        <v>18</v>
      </c>
      <c r="M6" s="176"/>
      <c r="N6" s="176"/>
      <c r="O6" s="112" t="s">
        <v>24</v>
      </c>
      <c r="P6" s="42" t="s">
        <v>38</v>
      </c>
      <c r="Q6" s="109" t="s">
        <v>47</v>
      </c>
      <c r="R6" s="108" t="s">
        <v>47</v>
      </c>
      <c r="S6" s="112" t="s">
        <v>47</v>
      </c>
      <c r="T6" s="134" t="s">
        <v>47</v>
      </c>
      <c r="U6" s="136" t="s">
        <v>47</v>
      </c>
      <c r="V6" s="108" t="s">
        <v>51</v>
      </c>
      <c r="W6" s="116" t="s">
        <v>114</v>
      </c>
      <c r="X6" s="42" t="s">
        <v>125</v>
      </c>
      <c r="Y6" s="130" t="s">
        <v>75</v>
      </c>
      <c r="Z6" s="145"/>
      <c r="AA6" s="146"/>
      <c r="AB6" s="146"/>
      <c r="AC6" s="146"/>
    </row>
    <row r="7" spans="1:33" s="46" customFormat="1" ht="15" customHeight="1" x14ac:dyDescent="0.25">
      <c r="A7" s="153" t="s">
        <v>88</v>
      </c>
      <c r="B7" s="153"/>
      <c r="C7" s="153">
        <v>30</v>
      </c>
      <c r="D7" s="153"/>
      <c r="E7" s="168" t="s">
        <v>89</v>
      </c>
      <c r="F7" s="169"/>
      <c r="G7" s="77">
        <v>126443</v>
      </c>
      <c r="H7" s="76">
        <v>98.5</v>
      </c>
      <c r="I7" s="76">
        <v>99.3</v>
      </c>
      <c r="J7" s="76">
        <v>101.9</v>
      </c>
      <c r="K7" s="76">
        <v>102.4</v>
      </c>
      <c r="L7" s="66">
        <v>103.9</v>
      </c>
      <c r="M7" s="76">
        <v>104.2</v>
      </c>
      <c r="N7" s="76">
        <v>97.7</v>
      </c>
      <c r="O7" s="76">
        <v>104.2</v>
      </c>
      <c r="P7" s="66">
        <v>103</v>
      </c>
      <c r="Q7" s="83">
        <v>196044</v>
      </c>
      <c r="R7" s="77">
        <v>814788</v>
      </c>
      <c r="S7" s="77">
        <v>827033</v>
      </c>
      <c r="T7" s="77">
        <v>7797315</v>
      </c>
      <c r="U7" s="77">
        <v>5154804</v>
      </c>
      <c r="V7" s="77">
        <v>261277</v>
      </c>
      <c r="W7" s="44">
        <v>101.3</v>
      </c>
      <c r="X7" s="66">
        <v>100.97499999999999</v>
      </c>
      <c r="Y7" s="79">
        <v>85251</v>
      </c>
      <c r="Z7" s="170" t="s">
        <v>98</v>
      </c>
      <c r="AA7" s="171"/>
      <c r="AB7" s="172">
        <v>30</v>
      </c>
      <c r="AC7" s="173"/>
    </row>
    <row r="8" spans="1:33" s="9" customFormat="1" ht="11.1" customHeight="1" x14ac:dyDescent="0.15">
      <c r="A8" s="144" t="s">
        <v>92</v>
      </c>
      <c r="B8" s="144"/>
      <c r="C8" s="144" t="s">
        <v>93</v>
      </c>
      <c r="D8" s="144"/>
      <c r="E8" s="166" t="s">
        <v>89</v>
      </c>
      <c r="F8" s="167"/>
      <c r="G8" s="69">
        <v>126167</v>
      </c>
      <c r="H8" s="20">
        <v>99.7</v>
      </c>
      <c r="I8" s="80">
        <v>100.1</v>
      </c>
      <c r="J8" s="80">
        <v>101.7</v>
      </c>
      <c r="K8" s="80">
        <v>101.7</v>
      </c>
      <c r="L8" s="80">
        <v>104.1</v>
      </c>
      <c r="M8" s="80">
        <v>101.1</v>
      </c>
      <c r="N8" s="80">
        <v>92.7</v>
      </c>
      <c r="O8" s="80">
        <v>101.1</v>
      </c>
      <c r="P8" s="20">
        <v>100.2</v>
      </c>
      <c r="Q8" s="67">
        <v>193962</v>
      </c>
      <c r="R8" s="67">
        <v>769317</v>
      </c>
      <c r="S8" s="67">
        <v>785995</v>
      </c>
      <c r="T8" s="67">
        <v>8001229</v>
      </c>
      <c r="U8" s="67">
        <v>5246636</v>
      </c>
      <c r="V8" s="67">
        <v>183980</v>
      </c>
      <c r="W8" s="80">
        <v>101.8</v>
      </c>
      <c r="X8" s="20">
        <v>101.166666666667</v>
      </c>
      <c r="Y8" s="81">
        <v>83594</v>
      </c>
      <c r="Z8" s="178" t="s">
        <v>99</v>
      </c>
      <c r="AA8" s="179"/>
      <c r="AB8" s="141">
        <v>1</v>
      </c>
      <c r="AC8" s="142"/>
    </row>
    <row r="9" spans="1:33" s="9" customFormat="1" ht="11.1" customHeight="1" x14ac:dyDescent="0.4">
      <c r="A9" s="144"/>
      <c r="B9" s="144"/>
      <c r="C9" s="144">
        <v>2</v>
      </c>
      <c r="D9" s="144"/>
      <c r="E9" s="166"/>
      <c r="F9" s="167"/>
      <c r="G9" s="69">
        <v>126146</v>
      </c>
      <c r="H9" s="20">
        <v>100</v>
      </c>
      <c r="I9" s="20">
        <v>100</v>
      </c>
      <c r="J9" s="20">
        <v>100</v>
      </c>
      <c r="K9" s="20">
        <v>100</v>
      </c>
      <c r="L9" s="20">
        <v>100</v>
      </c>
      <c r="M9" s="20">
        <v>90.6</v>
      </c>
      <c r="N9" s="20">
        <v>87.2</v>
      </c>
      <c r="O9" s="20">
        <v>90.7</v>
      </c>
      <c r="P9" s="20">
        <v>89.6</v>
      </c>
      <c r="Q9" s="67">
        <v>195050</v>
      </c>
      <c r="R9" s="67">
        <v>683991</v>
      </c>
      <c r="S9" s="67">
        <v>680108</v>
      </c>
      <c r="T9" s="67">
        <v>8765116</v>
      </c>
      <c r="U9" s="67">
        <v>5544439</v>
      </c>
      <c r="V9" s="67">
        <v>134255</v>
      </c>
      <c r="W9" s="80">
        <v>101.8</v>
      </c>
      <c r="X9" s="20">
        <v>100</v>
      </c>
      <c r="Y9" s="81">
        <v>74959</v>
      </c>
      <c r="Z9" s="143"/>
      <c r="AA9" s="177"/>
      <c r="AB9" s="141">
        <v>2</v>
      </c>
      <c r="AC9" s="142"/>
      <c r="AD9" s="8"/>
      <c r="AE9" s="8"/>
      <c r="AF9" s="8"/>
      <c r="AG9" s="8"/>
    </row>
    <row r="10" spans="1:33" s="9" customFormat="1" ht="11.1" customHeight="1" x14ac:dyDescent="0.4">
      <c r="A10" s="144"/>
      <c r="B10" s="144"/>
      <c r="C10" s="164">
        <v>3</v>
      </c>
      <c r="D10" s="165"/>
      <c r="E10" s="166"/>
      <c r="F10" s="167"/>
      <c r="G10" s="19">
        <v>125502</v>
      </c>
      <c r="H10" s="20">
        <v>99.8</v>
      </c>
      <c r="I10" s="20">
        <v>98.4</v>
      </c>
      <c r="J10" s="20">
        <v>100.9</v>
      </c>
      <c r="K10" s="20">
        <v>101.2</v>
      </c>
      <c r="L10" s="20">
        <v>102.2</v>
      </c>
      <c r="M10" s="20">
        <v>95.7</v>
      </c>
      <c r="N10" s="20">
        <v>86.6</v>
      </c>
      <c r="O10" s="20">
        <v>95.7</v>
      </c>
      <c r="P10" s="20">
        <v>93.7</v>
      </c>
      <c r="Q10" s="14">
        <v>199071</v>
      </c>
      <c r="R10" s="67">
        <v>830914</v>
      </c>
      <c r="S10" s="67">
        <v>847607</v>
      </c>
      <c r="T10" s="14">
        <v>9080594</v>
      </c>
      <c r="U10" s="14">
        <v>5611372</v>
      </c>
      <c r="V10" s="14">
        <v>122984</v>
      </c>
      <c r="W10" s="13">
        <v>99.8</v>
      </c>
      <c r="X10" s="20">
        <v>104.51666666666701</v>
      </c>
      <c r="Y10" s="14">
        <v>77646</v>
      </c>
      <c r="Z10" s="143"/>
      <c r="AA10" s="177"/>
      <c r="AB10" s="141">
        <v>3</v>
      </c>
      <c r="AC10" s="142"/>
    </row>
    <row r="11" spans="1:33" s="46" customFormat="1" ht="20.100000000000001" customHeight="1" x14ac:dyDescent="0.25">
      <c r="A11" s="89" t="s">
        <v>118</v>
      </c>
      <c r="B11" s="89"/>
      <c r="C11" s="89"/>
      <c r="D11" s="88">
        <v>6</v>
      </c>
      <c r="E11" s="88" t="s">
        <v>90</v>
      </c>
      <c r="F11" s="97"/>
      <c r="G11" s="98">
        <v>125285</v>
      </c>
      <c r="H11" s="66">
        <v>100.1</v>
      </c>
      <c r="I11" s="66">
        <v>99</v>
      </c>
      <c r="J11" s="66">
        <v>149.80000000000001</v>
      </c>
      <c r="K11" s="66">
        <v>150.69999999999999</v>
      </c>
      <c r="L11" s="66">
        <v>137.6</v>
      </c>
      <c r="M11" s="66">
        <v>98.9</v>
      </c>
      <c r="N11" s="66">
        <v>87.1</v>
      </c>
      <c r="O11" s="66">
        <v>98.7</v>
      </c>
      <c r="P11" s="66">
        <v>96.5</v>
      </c>
      <c r="Q11" s="45">
        <v>16421</v>
      </c>
      <c r="R11" s="45">
        <v>72238</v>
      </c>
      <c r="S11" s="45">
        <v>68544</v>
      </c>
      <c r="T11" s="45">
        <v>9033394</v>
      </c>
      <c r="U11" s="45">
        <v>5552507</v>
      </c>
      <c r="V11" s="45">
        <v>10254</v>
      </c>
      <c r="W11" s="66">
        <v>99.5</v>
      </c>
      <c r="X11" s="66">
        <v>104.2</v>
      </c>
      <c r="Y11" s="45">
        <v>5717</v>
      </c>
      <c r="Z11" s="48" t="s">
        <v>109</v>
      </c>
      <c r="AA11" s="50">
        <v>3</v>
      </c>
      <c r="AB11" s="99">
        <v>6</v>
      </c>
      <c r="AC11" s="51"/>
    </row>
    <row r="12" spans="1:33" s="9" customFormat="1" ht="11.1" customHeight="1" x14ac:dyDescent="0.4">
      <c r="A12" s="8"/>
      <c r="B12" s="8"/>
      <c r="C12" s="8"/>
      <c r="D12" s="118">
        <v>7</v>
      </c>
      <c r="E12" s="92"/>
      <c r="F12" s="86"/>
      <c r="G12" s="19">
        <v>125682</v>
      </c>
      <c r="H12" s="20">
        <v>100.1</v>
      </c>
      <c r="I12" s="20">
        <v>98.5</v>
      </c>
      <c r="J12" s="20">
        <v>116.6</v>
      </c>
      <c r="K12" s="20">
        <v>117.1</v>
      </c>
      <c r="L12" s="20">
        <v>140.19999999999999</v>
      </c>
      <c r="M12" s="20">
        <v>98.1</v>
      </c>
      <c r="N12" s="20">
        <v>87.8</v>
      </c>
      <c r="O12" s="20">
        <v>98</v>
      </c>
      <c r="P12" s="20">
        <v>96.1</v>
      </c>
      <c r="Q12" s="14">
        <v>17137</v>
      </c>
      <c r="R12" s="14">
        <v>73547</v>
      </c>
      <c r="S12" s="14">
        <v>69202</v>
      </c>
      <c r="T12" s="14">
        <v>9006925</v>
      </c>
      <c r="U12" s="14">
        <v>5555717</v>
      </c>
      <c r="V12" s="14">
        <v>8624</v>
      </c>
      <c r="W12" s="13">
        <v>99.7</v>
      </c>
      <c r="X12" s="20">
        <v>105.4</v>
      </c>
      <c r="Y12" s="14">
        <v>6625</v>
      </c>
      <c r="Z12" s="16"/>
      <c r="AA12" s="93"/>
      <c r="AB12" s="128">
        <v>7</v>
      </c>
      <c r="AC12" s="15"/>
    </row>
    <row r="13" spans="1:33" s="9" customFormat="1" ht="11.1" customHeight="1" x14ac:dyDescent="0.4">
      <c r="A13" s="8"/>
      <c r="B13" s="8"/>
      <c r="C13" s="8"/>
      <c r="D13" s="118">
        <v>8</v>
      </c>
      <c r="E13" s="85"/>
      <c r="F13" s="86"/>
      <c r="G13" s="19">
        <v>125633</v>
      </c>
      <c r="H13" s="20">
        <v>99.8</v>
      </c>
      <c r="I13" s="20">
        <v>101.5</v>
      </c>
      <c r="J13" s="20">
        <v>83.8</v>
      </c>
      <c r="K13" s="20">
        <v>82.3</v>
      </c>
      <c r="L13" s="20">
        <v>83.2</v>
      </c>
      <c r="M13" s="20">
        <v>96.2</v>
      </c>
      <c r="N13" s="20">
        <v>86.5</v>
      </c>
      <c r="O13" s="20">
        <v>96.1</v>
      </c>
      <c r="P13" s="20">
        <v>93.6</v>
      </c>
      <c r="Q13" s="14">
        <v>16078</v>
      </c>
      <c r="R13" s="14">
        <v>66048</v>
      </c>
      <c r="S13" s="14">
        <v>72582</v>
      </c>
      <c r="T13" s="14">
        <v>9022073</v>
      </c>
      <c r="U13" s="14">
        <v>5549464</v>
      </c>
      <c r="V13" s="14">
        <v>10526</v>
      </c>
      <c r="W13" s="13">
        <v>99.7</v>
      </c>
      <c r="X13" s="20">
        <v>105.6</v>
      </c>
      <c r="Y13" s="14">
        <v>7290</v>
      </c>
      <c r="Z13" s="16"/>
      <c r="AA13" s="87"/>
      <c r="AB13" s="128">
        <v>8</v>
      </c>
      <c r="AC13" s="15"/>
    </row>
    <row r="14" spans="1:33" s="9" customFormat="1" ht="11.1" customHeight="1" x14ac:dyDescent="0.4">
      <c r="A14" s="8"/>
      <c r="B14" s="8"/>
      <c r="C14" s="8"/>
      <c r="D14" s="118">
        <v>9</v>
      </c>
      <c r="E14" s="8"/>
      <c r="F14" s="90"/>
      <c r="G14" s="19">
        <v>125559</v>
      </c>
      <c r="H14" s="20">
        <v>99.6</v>
      </c>
      <c r="I14" s="20">
        <v>99.3</v>
      </c>
      <c r="J14" s="20">
        <v>83.4</v>
      </c>
      <c r="K14" s="20">
        <v>81.5</v>
      </c>
      <c r="L14" s="20">
        <v>82</v>
      </c>
      <c r="M14" s="20">
        <v>89.9</v>
      </c>
      <c r="N14" s="20">
        <v>86.4</v>
      </c>
      <c r="O14" s="20">
        <v>89.9</v>
      </c>
      <c r="P14" s="20">
        <v>86.9</v>
      </c>
      <c r="Q14" s="14">
        <v>15564</v>
      </c>
      <c r="R14" s="68">
        <v>68405</v>
      </c>
      <c r="S14" s="14">
        <v>74773</v>
      </c>
      <c r="T14" s="14">
        <v>9004912</v>
      </c>
      <c r="U14" s="14">
        <v>5566654</v>
      </c>
      <c r="V14" s="14">
        <v>11971</v>
      </c>
      <c r="W14" s="20">
        <v>100.1</v>
      </c>
      <c r="X14" s="20">
        <v>106</v>
      </c>
      <c r="Y14" s="14">
        <v>6823</v>
      </c>
      <c r="Z14" s="16"/>
      <c r="AA14" s="75"/>
      <c r="AB14" s="128">
        <v>9</v>
      </c>
      <c r="AC14" s="15"/>
    </row>
    <row r="15" spans="1:33" s="9" customFormat="1" ht="11.1" customHeight="1" x14ac:dyDescent="0.4">
      <c r="A15" s="8"/>
      <c r="B15" s="8"/>
      <c r="C15" s="8"/>
      <c r="D15" s="118">
        <v>10</v>
      </c>
      <c r="E15" s="8"/>
      <c r="F15" s="90"/>
      <c r="G15" s="19">
        <v>125502</v>
      </c>
      <c r="H15" s="20">
        <v>99.7</v>
      </c>
      <c r="I15" s="20">
        <v>99.1</v>
      </c>
      <c r="J15" s="20">
        <v>83.7</v>
      </c>
      <c r="K15" s="20">
        <v>81.900000000000006</v>
      </c>
      <c r="L15" s="20">
        <v>81.7</v>
      </c>
      <c r="M15" s="20">
        <v>91.8</v>
      </c>
      <c r="N15" s="20">
        <v>87.5</v>
      </c>
      <c r="O15" s="20">
        <v>91.7</v>
      </c>
      <c r="P15" s="20">
        <v>89.1</v>
      </c>
      <c r="Q15" s="14">
        <v>16518</v>
      </c>
      <c r="R15" s="68">
        <v>71832</v>
      </c>
      <c r="S15" s="14">
        <v>72582</v>
      </c>
      <c r="T15" s="14">
        <v>9035776</v>
      </c>
      <c r="U15" s="14">
        <v>5562983</v>
      </c>
      <c r="V15" s="14">
        <v>8264</v>
      </c>
      <c r="W15" s="20">
        <v>99.9</v>
      </c>
      <c r="X15" s="20">
        <v>107.7</v>
      </c>
      <c r="Y15" s="14">
        <v>6113</v>
      </c>
      <c r="Z15" s="16"/>
      <c r="AA15" s="64"/>
      <c r="AB15" s="128">
        <v>10</v>
      </c>
      <c r="AC15" s="15"/>
    </row>
    <row r="16" spans="1:33" s="9" customFormat="1" ht="11.1" customHeight="1" x14ac:dyDescent="0.4">
      <c r="A16" s="8"/>
      <c r="B16" s="8"/>
      <c r="C16" s="8"/>
      <c r="D16" s="118">
        <v>11</v>
      </c>
      <c r="E16" s="8"/>
      <c r="F16" s="90"/>
      <c r="G16" s="19">
        <v>125443</v>
      </c>
      <c r="H16" s="20">
        <v>99.6</v>
      </c>
      <c r="I16" s="20">
        <v>98.8</v>
      </c>
      <c r="J16" s="20">
        <v>87.4</v>
      </c>
      <c r="K16" s="20">
        <v>85.4</v>
      </c>
      <c r="L16" s="20">
        <v>89</v>
      </c>
      <c r="M16" s="20">
        <v>96.4</v>
      </c>
      <c r="N16" s="20">
        <v>85.3</v>
      </c>
      <c r="O16" s="20">
        <v>96.5</v>
      </c>
      <c r="P16" s="20">
        <v>93.9</v>
      </c>
      <c r="Q16" s="14">
        <v>17078</v>
      </c>
      <c r="R16" s="68">
        <v>73670</v>
      </c>
      <c r="S16" s="14">
        <v>83239</v>
      </c>
      <c r="T16" s="14">
        <v>9090546</v>
      </c>
      <c r="U16" s="14">
        <v>5583558</v>
      </c>
      <c r="V16" s="14">
        <v>9646</v>
      </c>
      <c r="W16" s="13">
        <v>100.1</v>
      </c>
      <c r="X16" s="20">
        <v>108.4</v>
      </c>
      <c r="Y16" s="14">
        <v>5706</v>
      </c>
      <c r="Z16" s="16"/>
      <c r="AA16" s="64"/>
      <c r="AB16" s="128">
        <v>11</v>
      </c>
      <c r="AC16" s="15"/>
    </row>
    <row r="17" spans="1:29" s="9" customFormat="1" ht="11.1" customHeight="1" x14ac:dyDescent="0.4">
      <c r="A17" s="8"/>
      <c r="B17" s="8"/>
      <c r="C17" s="8"/>
      <c r="D17" s="118">
        <v>12</v>
      </c>
      <c r="E17" s="8"/>
      <c r="F17" s="90"/>
      <c r="G17" s="19">
        <v>125380</v>
      </c>
      <c r="H17" s="20">
        <v>99.6</v>
      </c>
      <c r="I17" s="20">
        <v>97.2</v>
      </c>
      <c r="J17" s="20">
        <v>183.1</v>
      </c>
      <c r="K17" s="20">
        <v>178.9</v>
      </c>
      <c r="L17" s="20">
        <v>194.6</v>
      </c>
      <c r="M17" s="20">
        <v>96.6</v>
      </c>
      <c r="N17" s="20">
        <v>85</v>
      </c>
      <c r="O17" s="20">
        <v>96.7</v>
      </c>
      <c r="P17" s="20">
        <v>94.1</v>
      </c>
      <c r="Q17" s="14">
        <v>21392</v>
      </c>
      <c r="R17" s="68">
        <v>78812</v>
      </c>
      <c r="S17" s="14">
        <v>84701</v>
      </c>
      <c r="T17" s="14">
        <v>9080594</v>
      </c>
      <c r="U17" s="14">
        <v>5611372</v>
      </c>
      <c r="V17" s="14">
        <v>10034</v>
      </c>
      <c r="W17" s="20">
        <v>100.1</v>
      </c>
      <c r="X17" s="20">
        <v>108.4</v>
      </c>
      <c r="Y17" s="14">
        <v>6286</v>
      </c>
      <c r="Z17" s="16"/>
      <c r="AA17" s="64"/>
      <c r="AB17" s="128">
        <v>12</v>
      </c>
      <c r="AC17" s="15"/>
    </row>
    <row r="18" spans="1:29" s="9" customFormat="1" ht="11.1" customHeight="1" x14ac:dyDescent="0.4">
      <c r="A18" s="144" t="s">
        <v>119</v>
      </c>
      <c r="B18" s="144"/>
      <c r="C18" s="144"/>
      <c r="D18" s="118">
        <v>1</v>
      </c>
      <c r="E18" s="137" t="s">
        <v>90</v>
      </c>
      <c r="F18" s="90"/>
      <c r="G18" s="69">
        <v>125309</v>
      </c>
      <c r="H18" s="20">
        <v>98.5</v>
      </c>
      <c r="I18" s="20">
        <v>96.7</v>
      </c>
      <c r="J18" s="26">
        <v>84.9</v>
      </c>
      <c r="K18" s="20">
        <v>84.6</v>
      </c>
      <c r="L18" s="20">
        <v>82.3</v>
      </c>
      <c r="M18" s="20">
        <v>94.3</v>
      </c>
      <c r="N18" s="20">
        <v>85.1</v>
      </c>
      <c r="O18" s="20">
        <v>94.4</v>
      </c>
      <c r="P18" s="20">
        <v>92.7</v>
      </c>
      <c r="Q18" s="14">
        <v>16767</v>
      </c>
      <c r="R18" s="68">
        <v>63318</v>
      </c>
      <c r="S18" s="14">
        <v>85312</v>
      </c>
      <c r="T18" s="14">
        <v>9105083</v>
      </c>
      <c r="U18" s="14">
        <v>5597747</v>
      </c>
      <c r="V18" s="14">
        <v>9373</v>
      </c>
      <c r="W18" s="20">
        <v>100.3</v>
      </c>
      <c r="X18" s="20">
        <v>109.4</v>
      </c>
      <c r="Y18" s="14">
        <v>7852</v>
      </c>
      <c r="Z18" s="16"/>
      <c r="AA18" s="64"/>
      <c r="AB18" s="128">
        <v>1</v>
      </c>
      <c r="AC18" s="15"/>
    </row>
    <row r="19" spans="1:29" s="9" customFormat="1" ht="11.1" customHeight="1" x14ac:dyDescent="0.4">
      <c r="A19" s="144"/>
      <c r="B19" s="144"/>
      <c r="C19" s="144"/>
      <c r="D19" s="118">
        <v>2</v>
      </c>
      <c r="E19" s="126"/>
      <c r="F19" s="90"/>
      <c r="G19" s="69">
        <v>125194</v>
      </c>
      <c r="H19" s="20">
        <v>98.3</v>
      </c>
      <c r="I19" s="20">
        <v>96.4</v>
      </c>
      <c r="J19" s="26">
        <v>83.6</v>
      </c>
      <c r="K19" s="20">
        <v>82.9</v>
      </c>
      <c r="L19" s="20">
        <v>81.2</v>
      </c>
      <c r="M19" s="20">
        <v>96.2</v>
      </c>
      <c r="N19" s="20">
        <v>84.5</v>
      </c>
      <c r="O19" s="20">
        <v>96.3</v>
      </c>
      <c r="P19" s="20">
        <v>92.7</v>
      </c>
      <c r="Q19" s="14">
        <v>15036</v>
      </c>
      <c r="R19" s="68">
        <v>71899</v>
      </c>
      <c r="S19" s="14">
        <v>78671</v>
      </c>
      <c r="T19" s="14">
        <v>9128459</v>
      </c>
      <c r="U19" s="14">
        <v>5617143</v>
      </c>
      <c r="V19" s="14">
        <v>7900</v>
      </c>
      <c r="W19" s="13">
        <v>100.7</v>
      </c>
      <c r="X19" s="20">
        <v>110.3</v>
      </c>
      <c r="Y19" s="14">
        <v>6905</v>
      </c>
      <c r="Z19" s="16" t="s">
        <v>109</v>
      </c>
      <c r="AA19" s="127">
        <v>4</v>
      </c>
      <c r="AB19" s="128">
        <v>2</v>
      </c>
      <c r="AC19" s="15"/>
    </row>
    <row r="20" spans="1:29" s="9" customFormat="1" ht="11.1" customHeight="1" x14ac:dyDescent="0.4">
      <c r="A20" s="144"/>
      <c r="B20" s="144"/>
      <c r="C20" s="144"/>
      <c r="D20" s="118">
        <v>3</v>
      </c>
      <c r="E20" s="122"/>
      <c r="F20" s="90"/>
      <c r="G20" s="16" t="s">
        <v>129</v>
      </c>
      <c r="H20" s="20">
        <v>97.6</v>
      </c>
      <c r="I20" s="20">
        <v>96.2</v>
      </c>
      <c r="J20" s="20">
        <v>90.6</v>
      </c>
      <c r="K20" s="20">
        <v>89.4</v>
      </c>
      <c r="L20" s="20">
        <v>86.3</v>
      </c>
      <c r="M20" s="20">
        <v>96.5</v>
      </c>
      <c r="N20" s="20">
        <v>83</v>
      </c>
      <c r="O20" s="20">
        <v>96.6</v>
      </c>
      <c r="P20" s="20">
        <v>93.3</v>
      </c>
      <c r="Q20" s="14">
        <v>17053</v>
      </c>
      <c r="R20" s="68">
        <v>84600</v>
      </c>
      <c r="S20" s="14">
        <v>88840</v>
      </c>
      <c r="T20" s="14">
        <v>9280135</v>
      </c>
      <c r="U20" s="14">
        <v>5671932</v>
      </c>
      <c r="V20" s="14">
        <v>11261</v>
      </c>
      <c r="W20" s="20">
        <v>101.1</v>
      </c>
      <c r="X20" s="20">
        <v>111.4</v>
      </c>
      <c r="Y20" s="14">
        <v>6769</v>
      </c>
      <c r="Z20" s="16"/>
      <c r="AA20" s="123"/>
      <c r="AB20" s="128">
        <v>3</v>
      </c>
      <c r="AC20" s="15"/>
    </row>
    <row r="21" spans="1:29" s="9" customFormat="1" ht="11.1" customHeight="1" x14ac:dyDescent="0.4">
      <c r="A21" s="144"/>
      <c r="B21" s="144"/>
      <c r="C21" s="144"/>
      <c r="D21" s="118">
        <v>4</v>
      </c>
      <c r="E21" s="120"/>
      <c r="F21" s="90"/>
      <c r="G21" s="16" t="s">
        <v>124</v>
      </c>
      <c r="H21" s="20">
        <v>99.2</v>
      </c>
      <c r="I21" s="20">
        <v>97.4</v>
      </c>
      <c r="J21" s="20">
        <v>88.1</v>
      </c>
      <c r="K21" s="20">
        <v>86.5</v>
      </c>
      <c r="L21" s="20">
        <v>85.2</v>
      </c>
      <c r="M21" s="20">
        <v>95.1</v>
      </c>
      <c r="N21" s="20">
        <v>82.2</v>
      </c>
      <c r="O21" s="20">
        <v>95.1</v>
      </c>
      <c r="P21" s="20">
        <v>93</v>
      </c>
      <c r="Q21" s="14">
        <v>16242</v>
      </c>
      <c r="R21" s="14">
        <v>80757</v>
      </c>
      <c r="S21" s="14">
        <v>89294</v>
      </c>
      <c r="T21" s="14">
        <v>9323125</v>
      </c>
      <c r="U21" s="14">
        <v>5668365</v>
      </c>
      <c r="V21" s="14">
        <v>7352</v>
      </c>
      <c r="W21" s="20">
        <v>101.5</v>
      </c>
      <c r="X21" s="20">
        <v>113.1</v>
      </c>
      <c r="Y21" s="14">
        <v>5891</v>
      </c>
      <c r="Z21" s="16"/>
      <c r="AA21" s="121"/>
      <c r="AB21" s="128">
        <v>4</v>
      </c>
      <c r="AC21" s="15"/>
    </row>
    <row r="22" spans="1:29" s="9" customFormat="1" ht="11.1" customHeight="1" x14ac:dyDescent="0.4">
      <c r="A22" s="144"/>
      <c r="B22" s="144"/>
      <c r="C22" s="144"/>
      <c r="D22" s="118">
        <v>5</v>
      </c>
      <c r="E22" s="103"/>
      <c r="F22" s="90"/>
      <c r="G22" s="16" t="s">
        <v>126</v>
      </c>
      <c r="H22" s="20">
        <v>99.3</v>
      </c>
      <c r="I22" s="20">
        <v>97.5</v>
      </c>
      <c r="J22" s="20">
        <v>86.1</v>
      </c>
      <c r="K22" s="20">
        <v>84.3</v>
      </c>
      <c r="L22" s="20">
        <v>82.2</v>
      </c>
      <c r="M22" s="20">
        <v>88</v>
      </c>
      <c r="N22" s="20">
        <v>86.8</v>
      </c>
      <c r="O22" s="20">
        <v>88</v>
      </c>
      <c r="P22" s="20">
        <v>89.2</v>
      </c>
      <c r="Q22" s="67">
        <v>16809</v>
      </c>
      <c r="R22" s="14">
        <v>72520</v>
      </c>
      <c r="S22" s="14">
        <v>96426</v>
      </c>
      <c r="T22" s="14">
        <v>9355408</v>
      </c>
      <c r="U22" s="14">
        <v>5685505</v>
      </c>
      <c r="V22" s="14">
        <v>11402</v>
      </c>
      <c r="W22" s="20">
        <v>101.8</v>
      </c>
      <c r="X22" s="20">
        <v>113.1</v>
      </c>
      <c r="Y22" s="14">
        <v>5759</v>
      </c>
      <c r="Z22" s="16"/>
      <c r="AA22" s="104"/>
      <c r="AB22" s="128">
        <v>5</v>
      </c>
      <c r="AC22" s="15"/>
    </row>
    <row r="23" spans="1:29" s="9" customFormat="1" ht="11.1" customHeight="1" x14ac:dyDescent="0.4">
      <c r="A23" s="8"/>
      <c r="B23" s="8"/>
      <c r="C23" s="8"/>
      <c r="D23" s="118">
        <v>6</v>
      </c>
      <c r="E23" s="95"/>
      <c r="F23" s="90"/>
      <c r="G23" s="16" t="s">
        <v>127</v>
      </c>
      <c r="H23" s="13">
        <v>99.5</v>
      </c>
      <c r="I23" s="13">
        <v>97.6</v>
      </c>
      <c r="J23" s="13" t="s">
        <v>133</v>
      </c>
      <c r="K23" s="13" t="s">
        <v>137</v>
      </c>
      <c r="L23" s="13" t="s">
        <v>135</v>
      </c>
      <c r="M23" s="13" t="s">
        <v>139</v>
      </c>
      <c r="N23" s="13">
        <v>87.3</v>
      </c>
      <c r="O23" s="13" t="s">
        <v>141</v>
      </c>
      <c r="P23" s="20" t="s">
        <v>143</v>
      </c>
      <c r="Q23" s="13" t="s">
        <v>145</v>
      </c>
      <c r="R23" s="14">
        <v>86147</v>
      </c>
      <c r="S23" s="14">
        <v>100131</v>
      </c>
      <c r="T23" s="14">
        <v>9312190</v>
      </c>
      <c r="U23" s="14">
        <v>5722453</v>
      </c>
      <c r="V23" s="14">
        <v>8972</v>
      </c>
      <c r="W23" s="20">
        <v>101.8</v>
      </c>
      <c r="X23" s="20">
        <v>114.1</v>
      </c>
      <c r="Y23" s="14" t="s">
        <v>80</v>
      </c>
      <c r="Z23" s="16"/>
      <c r="AA23" s="96"/>
      <c r="AB23" s="128">
        <v>6</v>
      </c>
      <c r="AC23" s="15"/>
    </row>
    <row r="24" spans="1:29" s="9" customFormat="1" ht="11.1" customHeight="1" x14ac:dyDescent="0.4">
      <c r="A24" s="8"/>
      <c r="B24" s="8"/>
      <c r="C24" s="8"/>
      <c r="D24" s="118">
        <v>7</v>
      </c>
      <c r="E24" s="92"/>
      <c r="F24" s="90"/>
      <c r="G24" s="16" t="s">
        <v>128</v>
      </c>
      <c r="H24" s="13" t="s">
        <v>131</v>
      </c>
      <c r="I24" s="13" t="s">
        <v>132</v>
      </c>
      <c r="J24" s="13" t="s">
        <v>134</v>
      </c>
      <c r="K24" s="13" t="s">
        <v>138</v>
      </c>
      <c r="L24" s="13" t="s">
        <v>136</v>
      </c>
      <c r="M24" s="13" t="s">
        <v>140</v>
      </c>
      <c r="N24" s="13" t="s">
        <v>149</v>
      </c>
      <c r="O24" s="13" t="s">
        <v>142</v>
      </c>
      <c r="P24" s="13" t="s">
        <v>144</v>
      </c>
      <c r="Q24" s="13" t="s">
        <v>146</v>
      </c>
      <c r="R24" s="14">
        <v>87552</v>
      </c>
      <c r="S24" s="14">
        <v>101892</v>
      </c>
      <c r="T24" s="14">
        <v>9322562</v>
      </c>
      <c r="U24" s="14">
        <v>5745542</v>
      </c>
      <c r="V24" s="13" t="s">
        <v>80</v>
      </c>
      <c r="W24" s="13">
        <v>102.3</v>
      </c>
      <c r="X24" s="20" t="s">
        <v>147</v>
      </c>
      <c r="Y24" s="14" t="s">
        <v>80</v>
      </c>
      <c r="Z24" s="16"/>
      <c r="AA24" s="93"/>
      <c r="AB24" s="128">
        <v>7</v>
      </c>
      <c r="AC24" s="15"/>
    </row>
    <row r="25" spans="1:29" s="9" customFormat="1" ht="11.1" customHeight="1" x14ac:dyDescent="0.4">
      <c r="A25" s="8"/>
      <c r="B25" s="8"/>
      <c r="C25" s="8"/>
      <c r="D25" s="62">
        <v>8</v>
      </c>
      <c r="E25" s="85"/>
      <c r="F25" s="90"/>
      <c r="G25" s="16" t="s">
        <v>130</v>
      </c>
      <c r="H25" s="13" t="s">
        <v>82</v>
      </c>
      <c r="I25" s="13" t="s">
        <v>82</v>
      </c>
      <c r="J25" s="13" t="s">
        <v>82</v>
      </c>
      <c r="K25" s="13" t="s">
        <v>82</v>
      </c>
      <c r="L25" s="13" t="s">
        <v>82</v>
      </c>
      <c r="M25" s="13" t="s">
        <v>82</v>
      </c>
      <c r="N25" s="13" t="s">
        <v>82</v>
      </c>
      <c r="O25" s="13" t="s">
        <v>82</v>
      </c>
      <c r="P25" s="13" t="s">
        <v>82</v>
      </c>
      <c r="Q25" s="13" t="s">
        <v>82</v>
      </c>
      <c r="R25" s="13" t="s">
        <v>82</v>
      </c>
      <c r="S25" s="13" t="s">
        <v>82</v>
      </c>
      <c r="T25" s="13" t="s">
        <v>82</v>
      </c>
      <c r="U25" s="13" t="s">
        <v>82</v>
      </c>
      <c r="V25" s="13" t="s">
        <v>82</v>
      </c>
      <c r="W25" s="13" t="s">
        <v>80</v>
      </c>
      <c r="X25" s="20" t="s">
        <v>148</v>
      </c>
      <c r="Y25" s="14" t="s">
        <v>80</v>
      </c>
      <c r="Z25" s="16"/>
      <c r="AA25" s="87"/>
      <c r="AB25" s="65">
        <v>8</v>
      </c>
      <c r="AC25" s="15"/>
    </row>
    <row r="26" spans="1:29" s="9" customFormat="1" ht="11.1" customHeight="1" x14ac:dyDescent="0.4">
      <c r="A26" s="8"/>
      <c r="B26" s="8"/>
      <c r="C26" s="8"/>
      <c r="D26" s="8"/>
      <c r="E26" s="8"/>
      <c r="F26" s="8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41"/>
      <c r="AA26" s="40"/>
      <c r="AB26" s="12"/>
      <c r="AC26" s="12"/>
    </row>
    <row r="27" spans="1:29" s="9" customFormat="1" ht="11.1" customHeight="1" x14ac:dyDescent="0.4">
      <c r="A27" s="162" t="s">
        <v>91</v>
      </c>
      <c r="B27" s="162"/>
      <c r="C27" s="162"/>
      <c r="D27" s="162"/>
      <c r="E27" s="162"/>
      <c r="F27" s="163"/>
      <c r="G27" s="25">
        <f>124780/124840*100</f>
        <v>99.951938481256008</v>
      </c>
      <c r="H27" s="20">
        <f>99.5/99.5*100</f>
        <v>100</v>
      </c>
      <c r="I27" s="20">
        <f>97.6/97.6*100</f>
        <v>100</v>
      </c>
      <c r="J27" s="20">
        <f>120.7/153.9*100</f>
        <v>78.427550357374926</v>
      </c>
      <c r="K27" s="20">
        <f>117.5/150.7*100</f>
        <v>77.969475779694761</v>
      </c>
      <c r="L27" s="20">
        <f>144.7/139.9*100</f>
        <v>103.43102215868475</v>
      </c>
      <c r="M27" s="20">
        <v>101</v>
      </c>
      <c r="N27" s="20">
        <v>94.5</v>
      </c>
      <c r="O27" s="20">
        <v>101</v>
      </c>
      <c r="P27" s="20">
        <v>101.6</v>
      </c>
      <c r="Q27" s="20">
        <v>105.78428443382133</v>
      </c>
      <c r="R27" s="20">
        <f>R24/R23*100</f>
        <v>101.63093317236816</v>
      </c>
      <c r="S27" s="20">
        <f>S24/S23*100</f>
        <v>101.75869610809841</v>
      </c>
      <c r="T27" s="20">
        <f>T24/T23*100</f>
        <v>100.11138088892086</v>
      </c>
      <c r="U27" s="20">
        <f>U24/U23*100</f>
        <v>100.4034808149582</v>
      </c>
      <c r="V27" s="20">
        <f>V23/V22*100</f>
        <v>78.687949482546927</v>
      </c>
      <c r="W27" s="20">
        <v>100.5</v>
      </c>
      <c r="X27" s="20">
        <v>100.17406440382899</v>
      </c>
      <c r="Y27" s="20">
        <f>Y22/Y21*100</f>
        <v>97.759293838058056</v>
      </c>
      <c r="Z27" s="159" t="s">
        <v>100</v>
      </c>
      <c r="AA27" s="154"/>
      <c r="AB27" s="154"/>
      <c r="AC27" s="154"/>
    </row>
    <row r="28" spans="1:29" s="9" customFormat="1" ht="11.1" customHeight="1" x14ac:dyDescent="0.4">
      <c r="A28" s="160" t="s">
        <v>81</v>
      </c>
      <c r="B28" s="160"/>
      <c r="C28" s="160"/>
      <c r="D28" s="160"/>
      <c r="E28" s="160"/>
      <c r="F28" s="161"/>
      <c r="G28" s="27">
        <f>124780/G13*100</f>
        <v>99.321038262240009</v>
      </c>
      <c r="H28" s="28">
        <f>99.5/H12*100</f>
        <v>99.400599400599404</v>
      </c>
      <c r="I28" s="28">
        <f>97.6/I12*100</f>
        <v>99.086294416243646</v>
      </c>
      <c r="J28" s="28">
        <f>120.7/J12*100</f>
        <v>103.51629502572899</v>
      </c>
      <c r="K28" s="28">
        <f>117.5/K12*100</f>
        <v>100.34158838599487</v>
      </c>
      <c r="L28" s="28">
        <f>144.7/L12*100</f>
        <v>103.20970042796004</v>
      </c>
      <c r="M28" s="28">
        <v>98.2</v>
      </c>
      <c r="N28" s="28">
        <v>93.2</v>
      </c>
      <c r="O28" s="28">
        <v>98.2</v>
      </c>
      <c r="P28" s="28">
        <v>98.4</v>
      </c>
      <c r="Q28" s="28">
        <v>103.3</v>
      </c>
      <c r="R28" s="28">
        <f>R24/R12*100</f>
        <v>119.04224509497328</v>
      </c>
      <c r="S28" s="20">
        <f>S24/S12*100</f>
        <v>147.23851911794458</v>
      </c>
      <c r="T28" s="20">
        <f>T24/T12*100</f>
        <v>103.50438135101602</v>
      </c>
      <c r="U28" s="20">
        <f>U24/U12*100</f>
        <v>103.41675070922437</v>
      </c>
      <c r="V28" s="20">
        <f>V23/V11*100</f>
        <v>87.497561927052857</v>
      </c>
      <c r="W28" s="20">
        <v>102.6</v>
      </c>
      <c r="X28" s="28">
        <v>108.99621212121214</v>
      </c>
      <c r="Y28" s="28" t="s">
        <v>80</v>
      </c>
      <c r="Z28" s="157" t="s">
        <v>101</v>
      </c>
      <c r="AA28" s="158"/>
      <c r="AB28" s="158"/>
      <c r="AC28" s="158"/>
    </row>
    <row r="29" spans="1:29" s="9" customFormat="1" ht="21" customHeight="1" x14ac:dyDescent="0.4">
      <c r="A29" s="140" t="s">
        <v>68</v>
      </c>
      <c r="B29" s="140"/>
      <c r="C29" s="140"/>
      <c r="D29" s="140"/>
      <c r="E29" s="140"/>
      <c r="F29" s="156"/>
      <c r="G29" s="70" t="s">
        <v>61</v>
      </c>
      <c r="H29" s="139" t="s">
        <v>63</v>
      </c>
      <c r="I29" s="140"/>
      <c r="J29" s="140"/>
      <c r="K29" s="140"/>
      <c r="L29" s="156"/>
      <c r="M29" s="139" t="s">
        <v>64</v>
      </c>
      <c r="N29" s="140"/>
      <c r="O29" s="140"/>
      <c r="P29" s="140"/>
      <c r="Q29" s="63" t="s">
        <v>58</v>
      </c>
      <c r="R29" s="155" t="s">
        <v>65</v>
      </c>
      <c r="S29" s="155"/>
      <c r="T29" s="140" t="s">
        <v>66</v>
      </c>
      <c r="U29" s="156"/>
      <c r="V29" s="71" t="s">
        <v>103</v>
      </c>
      <c r="W29" s="70" t="s">
        <v>61</v>
      </c>
      <c r="X29" s="91" t="s">
        <v>74</v>
      </c>
      <c r="Y29" s="52" t="s">
        <v>67</v>
      </c>
      <c r="Z29" s="139" t="s">
        <v>62</v>
      </c>
      <c r="AA29" s="140"/>
      <c r="AB29" s="140"/>
      <c r="AC29" s="140"/>
    </row>
    <row r="30" spans="1:29" s="31" customFormat="1" ht="9.75" x14ac:dyDescent="0.4">
      <c r="A30" s="30" t="s">
        <v>122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 t="s">
        <v>1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9" s="31" customFormat="1" ht="9.75" x14ac:dyDescent="0.4">
      <c r="A31" s="30" t="s">
        <v>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 t="s">
        <v>123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9" s="31" customFormat="1" ht="9.75" x14ac:dyDescent="0.4">
      <c r="A32" s="30" t="s">
        <v>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 t="s">
        <v>6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s="31" customFormat="1" ht="9.75" x14ac:dyDescent="0.4">
      <c r="A33" s="30" t="s">
        <v>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68" spans="11:11" x14ac:dyDescent="0.4">
      <c r="K68" s="6" t="s">
        <v>84</v>
      </c>
    </row>
  </sheetData>
  <mergeCells count="51">
    <mergeCell ref="A21:C21"/>
    <mergeCell ref="Z29:AC29"/>
    <mergeCell ref="M29:P29"/>
    <mergeCell ref="R29:S29"/>
    <mergeCell ref="T29:U29"/>
    <mergeCell ref="Z27:AC27"/>
    <mergeCell ref="Z28:AC28"/>
    <mergeCell ref="H29:L29"/>
    <mergeCell ref="A27:F27"/>
    <mergeCell ref="A28:F28"/>
    <mergeCell ref="A29:F29"/>
    <mergeCell ref="A22:C22"/>
    <mergeCell ref="V2:V4"/>
    <mergeCell ref="Z10:AA10"/>
    <mergeCell ref="AB10:AC10"/>
    <mergeCell ref="Z9:AA9"/>
    <mergeCell ref="Z8:AA8"/>
    <mergeCell ref="Z2:AC6"/>
    <mergeCell ref="Z7:AA7"/>
    <mergeCell ref="AB7:AC7"/>
    <mergeCell ref="AB8:AC8"/>
    <mergeCell ref="AB9:AC9"/>
    <mergeCell ref="H4:I4"/>
    <mergeCell ref="T2:U3"/>
    <mergeCell ref="R2:S4"/>
    <mergeCell ref="J2:L3"/>
    <mergeCell ref="J4:L4"/>
    <mergeCell ref="H2:I3"/>
    <mergeCell ref="M4:O4"/>
    <mergeCell ref="M3:O3"/>
    <mergeCell ref="M2:O2"/>
    <mergeCell ref="N5:N6"/>
    <mergeCell ref="M5:M6"/>
    <mergeCell ref="J5:K5"/>
    <mergeCell ref="I5:I6"/>
    <mergeCell ref="H5:H6"/>
    <mergeCell ref="A8:B8"/>
    <mergeCell ref="C8:D8"/>
    <mergeCell ref="E8:F8"/>
    <mergeCell ref="A20:C20"/>
    <mergeCell ref="A7:B7"/>
    <mergeCell ref="C7:D7"/>
    <mergeCell ref="E7:F7"/>
    <mergeCell ref="A9:B9"/>
    <mergeCell ref="C9:D9"/>
    <mergeCell ref="E9:F9"/>
    <mergeCell ref="A10:B10"/>
    <mergeCell ref="C10:D10"/>
    <mergeCell ref="E10:F10"/>
    <mergeCell ref="A19:C19"/>
    <mergeCell ref="A18:C18"/>
  </mergeCells>
  <phoneticPr fontId="1"/>
  <printOptions horizontalCentered="1"/>
  <pageMargins left="0.39370078740157483" right="0.39370078740157483" top="0.78740157480314965" bottom="0.39370078740157483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表1-1,1-2 </vt:lpstr>
      <vt:lpstr>1-2 （入力用）</vt:lpstr>
      <vt:lpstr>'1-2 （入力用）'!Print_Area</vt:lpstr>
      <vt:lpstr>'表1-1,1-2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2022-09-13T06:29:31Z</cp:lastPrinted>
  <dcterms:created xsi:type="dcterms:W3CDTF">2020-05-25T04:23:23Z</dcterms:created>
  <dcterms:modified xsi:type="dcterms:W3CDTF">2022-09-13T06:30:22Z</dcterms:modified>
</cp:coreProperties>
</file>