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aaki-takigawa\Desktop\"/>
    </mc:Choice>
  </mc:AlternateContent>
  <workbookProtection workbookAlgorithmName="SHA-512" workbookHashValue="YYFGc5OXR0DYmcb8oN4UXuL6Eyx52J6hxEhir+Zr8uG+MKQEtEhXdLrE1kJum0wYEHpYnmnj5368Mb/rj7puNw==" workbookSaltValue="OrU2h/a6n9UuB5faba9VNg=="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<sst xmlns="http://schemas.openxmlformats.org/spreadsheetml/2006/main" count="262" uniqueCount="107">
  <si>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</si>
  <si>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</si>
  <si>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</si>
  <si>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</si>
  <si>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</si>
  <si>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</si>
  <si>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</si>
  <si>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</si>
  <si>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</si>
  <si>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</si>
  <si>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</si>
  <si>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</si>
  <si>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</si>
  <si>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</si>
  <si>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</si>
  <si>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</si>
  <si>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</si>
  <si>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</si>
  <si>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</si>
  <si>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</si>
  <si>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</si>
  <si>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</si>
  <si>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</si>
  <si>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</si>
  <si>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</si>
  <si>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</si>
  <si>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</si>
  <si>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</si>
  <si>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</si>
  <si>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</si>
  <si>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</si>
  <si>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</si>
  <si>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</si>
  <si>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</si>
  <si>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</si>
  <si>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</si>
  <si>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</si>
  <si>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</si>
  <si>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</si>
  <si>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</si>
  <si>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</si>
  <si>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</si>
  <si>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</si>
  <si>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</si>
  <si>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</si>
  <si>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</si>
  <si>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</si>
  <si>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</si>
  <si>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</si>
  <si>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</si>
  <si>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</si>
  <si>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</si>
  <si>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</si>
  <si>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</si>
  <si>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</si>
  <si>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</si>
  <si>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</si>
  <si>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</si>
  <si>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</si>
  <si>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</si>
  <si>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</si>
  <si>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</si>
  <si>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</si>
  <si>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</si>
  <si>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</si>
  <si>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</si>
  <si>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</si>
  <si>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</si>
  <si>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</si>
  <si>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</si>
  <si>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</si>
  <si>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</si>
  <si>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</si>
  <si>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</si>
  <si>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</si>
  <si>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</si>
  <si>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</si>
  <si>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</si>
  <si>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</si>
  <si>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</si>
  <si>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</si>
  <si>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</si>
  <si>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</si>
  <si>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</si>
  <si>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</si>
  <si>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</si>
  <si>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</si>
  <si>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</si>
  <si>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423238</t>
  </si>
  <si>
    <t>46</t>
  </si>
  <si>
    <t>02</t>
  </si>
  <si>
    <t>0</t>
  </si>
  <si>
    <t>000</t>
  </si>
  <si>
    <t>長崎県　波佐見町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</si>
  <si>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</si>
  <si>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</si>
  <si>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</si>
  <si>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</si>
  <si>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</si>
  <si>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</si>
  <si>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</si>
  <si>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</si>
  <si>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</si>
  <si>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</si>
  <si>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①有形固定資産減価償却率については、平均値より下回っているが、これは供用開始から日が浅いためである。
②管路経年化率についても、供用開始から日が浅いため当該値が０である。
③管路更新率についても、供用開始から日が浅いため当該値が０である。</t>
    <rPh sb="23" eb="24">
      <t>シタ</t>
    </rPh>
    <rPh sb="34" eb="36">
      <t>キョウヨウ</t>
    </rPh>
    <rPh sb="36" eb="38">
      <t>カイシ</t>
    </rPh>
    <rPh sb="40" eb="41">
      <t>ヒ</t>
    </rPh>
    <rPh sb="42" eb="43">
      <t>アサ</t>
    </rPh>
    <rPh sb="76" eb="78">
      <t>トウガイ</t>
    </rPh>
    <rPh sb="78" eb="79">
      <t>チ</t>
    </rPh>
    <phoneticPr fontId="5"/>
  </si>
  <si>
    <t>経営状況の収益性などは概ね良好と判断できるが、一般会計からの繰入金で賄われている状況である。また、供用開始から日が浅いため早急な施設更新はないが、今後も引き続き長期計画で経営改善を図っていくために経費の削減等に努める。</t>
    <rPh sb="23" eb="25">
      <t>イッパン</t>
    </rPh>
    <rPh sb="25" eb="27">
      <t>カイケイ</t>
    </rPh>
    <rPh sb="30" eb="32">
      <t>クリイレ</t>
    </rPh>
    <rPh sb="32" eb="33">
      <t>キン</t>
    </rPh>
    <rPh sb="34" eb="35">
      <t>マカナ</t>
    </rPh>
    <rPh sb="40" eb="42">
      <t>ジョウキョウ</t>
    </rPh>
    <rPh sb="49" eb="51">
      <t>キョウヨウ</t>
    </rPh>
    <rPh sb="51" eb="53">
      <t>カイシ</t>
    </rPh>
    <rPh sb="55" eb="56">
      <t>ヒ</t>
    </rPh>
    <rPh sb="57" eb="58">
      <t>アサ</t>
    </rPh>
    <rPh sb="61" eb="63">
      <t>ソウキュウ</t>
    </rPh>
    <rPh sb="64" eb="66">
      <t>シセツ</t>
    </rPh>
    <rPh sb="66" eb="68">
      <t>コウシン</t>
    </rPh>
    <rPh sb="73" eb="75">
      <t>コンゴ</t>
    </rPh>
    <rPh sb="76" eb="77">
      <t>ヒ</t>
    </rPh>
    <rPh sb="78" eb="79">
      <t>ツヅ</t>
    </rPh>
    <rPh sb="80" eb="82">
      <t>チョウキ</t>
    </rPh>
    <rPh sb="82" eb="84">
      <t>ケイカク</t>
    </rPh>
    <rPh sb="85" eb="87">
      <t>ケイエイ</t>
    </rPh>
    <rPh sb="87" eb="89">
      <t>カイゼン</t>
    </rPh>
    <rPh sb="90" eb="91">
      <t>ハカ</t>
    </rPh>
    <phoneticPr fontId="5"/>
  </si>
  <si>
    <t>①経営収支比率については、各年度の収支は黒字となっているが、平均値を下回っていることから給水以外の収入に依存しているので、今後も引き続き経営改善を図っていく必要がある。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④企業債残高対給水収益比率については、平均値より上回っているため投資規模の検討が必要である。
⑤料金回収率については、平均値より下回っており今後も回収率の向上に努める。
⑥給水原価については、平均値より上回っており、今後も投資の効率化や維持管理費の削減などの経営改善が必要である。
⑦施設利用率については、平均値より下回っており施設利用率は下降傾向で推移している。
⑧契約率については、平均値より下回っているため、今後も経営改善を図っていく必要がある。</t>
    <rPh sb="34" eb="35">
      <t>シタ</t>
    </rPh>
    <rPh sb="44" eb="46">
      <t>キュウスイ</t>
    </rPh>
    <rPh sb="46" eb="48">
      <t>イガイ</t>
    </rPh>
    <rPh sb="49" eb="51">
      <t>シュウニュウ</t>
    </rPh>
    <rPh sb="52" eb="54">
      <t>イゾン</t>
    </rPh>
    <rPh sb="61" eb="63">
      <t>コンゴ</t>
    </rPh>
    <rPh sb="64" eb="65">
      <t>ヒ</t>
    </rPh>
    <rPh sb="66" eb="67">
      <t>ツヅ</t>
    </rPh>
    <rPh sb="68" eb="70">
      <t>ケイエイ</t>
    </rPh>
    <rPh sb="70" eb="72">
      <t>カイゼン</t>
    </rPh>
    <rPh sb="73" eb="74">
      <t>ハカ</t>
    </rPh>
    <rPh sb="78" eb="80">
      <t>ヒツヨウ</t>
    </rPh>
    <rPh sb="110" eb="112">
      <t>イジ</t>
    </rPh>
    <rPh sb="234" eb="235">
      <t>シタ</t>
    </rPh>
    <rPh sb="271" eb="272">
      <t>ウエ</t>
    </rPh>
    <rPh sb="328" eb="329">
      <t>シタ</t>
    </rPh>
    <rPh sb="340" eb="342">
      <t>カコウ</t>
    </rPh>
    <rPh sb="354" eb="356">
      <t>ケイヤク</t>
    </rPh>
    <rPh sb="368" eb="369">
      <t>シタ</t>
    </rPh>
    <rPh sb="380" eb="382">
      <t>ケイエイ</t>
    </rPh>
    <rPh sb="382" eb="384">
      <t>カイゼン</t>
    </rPh>
    <rPh sb="385" eb="386">
      <t>ハカ</t>
    </rPh>
    <rPh sb="390" eb="3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</si>
</sst>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9.18</c:v>
                </c:pt>
                <c:pt idx="1">
                  <c:v>12.19</c:v>
                </c:pt>
                <c:pt idx="2">
                  <c:v>15.23</c:v>
                </c:pt>
                <c:pt idx="3">
                  <c:v>18.28</c:v>
                </c:pt>
                <c:pt idx="4">
                  <c:v>21.32</c:v>
                </c:pt>
              </c:numCache>
            </c:numRef>
          </c:val>
          <c:extLst>
            <c:ext xmlns:c16="http://schemas.microsoft.com/office/drawing/2014/chart" uri="{C3380CC4-5D6E-409C-BE32-E72D297353CC}">
              <c16:uniqueId val="{00000000-0728-4951-ADE4-9CE0A2A15D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0728-4951-ADE4-9CE0A2A15D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CF-4042-B459-D3707D24B4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C3CF-4042-B459-D3707D24B4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107.2</c:v>
                </c:pt>
                <c:pt idx="1">
                  <c:v>105.62</c:v>
                </c:pt>
                <c:pt idx="2">
                  <c:v>104.8</c:v>
                </c:pt>
                <c:pt idx="3">
                  <c:v>101.66</c:v>
                </c:pt>
                <c:pt idx="4">
                  <c:v>102.17</c:v>
                </c:pt>
              </c:numCache>
            </c:numRef>
          </c:val>
          <c:extLst>
            <c:ext xmlns:c16="http://schemas.microsoft.com/office/drawing/2014/chart" uri="{C3380CC4-5D6E-409C-BE32-E72D297353CC}">
              <c16:uniqueId val="{00000000-7392-4977-A32C-9F8A21356A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7392-4977-A32C-9F8A21356A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07-4CF8-8227-1509A0E6C8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2607-4CF8-8227-1509A0E6C8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40-4EFF-B042-6CECBEA45A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EF40-4EFF-B042-6CECBEA45A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49712.62</c:v>
                </c:pt>
                <c:pt idx="1">
                  <c:v>694.11</c:v>
                </c:pt>
                <c:pt idx="2">
                  <c:v>794.5</c:v>
                </c:pt>
                <c:pt idx="3">
                  <c:v>873.15</c:v>
                </c:pt>
                <c:pt idx="4">
                  <c:v>963.58</c:v>
                </c:pt>
              </c:numCache>
            </c:numRef>
          </c:val>
          <c:extLst>
            <c:ext xmlns:c16="http://schemas.microsoft.com/office/drawing/2014/chart" uri="{C3380CC4-5D6E-409C-BE32-E72D297353CC}">
              <c16:uniqueId val="{00000000-C597-45B7-9B7D-9FCE8177FB9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C597-45B7-9B7D-9FCE8177FB9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3004.09</c:v>
                </c:pt>
                <c:pt idx="1">
                  <c:v>3004.09</c:v>
                </c:pt>
                <c:pt idx="2">
                  <c:v>2904.89</c:v>
                </c:pt>
                <c:pt idx="3">
                  <c:v>2788.73</c:v>
                </c:pt>
                <c:pt idx="4">
                  <c:v>3625.38</c:v>
                </c:pt>
              </c:numCache>
            </c:numRef>
          </c:val>
          <c:extLst>
            <c:ext xmlns:c16="http://schemas.microsoft.com/office/drawing/2014/chart" uri="{C3380CC4-5D6E-409C-BE32-E72D297353CC}">
              <c16:uniqueId val="{00000000-DDC9-4E94-ADD0-1AEF0B2D9D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DDC9-4E94-ADD0-1AEF0B2D9D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64.11</c:v>
                </c:pt>
                <c:pt idx="1">
                  <c:v>63.35</c:v>
                </c:pt>
                <c:pt idx="2">
                  <c:v>64.989999999999995</c:v>
                </c:pt>
                <c:pt idx="3">
                  <c:v>65.34</c:v>
                </c:pt>
                <c:pt idx="4">
                  <c:v>49.35</c:v>
                </c:pt>
              </c:numCache>
            </c:numRef>
          </c:val>
          <c:extLst>
            <c:ext xmlns:c16="http://schemas.microsoft.com/office/drawing/2014/chart" uri="{C3380CC4-5D6E-409C-BE32-E72D297353CC}">
              <c16:uniqueId val="{00000000-D48A-49B5-B00C-B586764D1E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D48A-49B5-B00C-B586764D1E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1081.75</c:v>
                </c:pt>
                <c:pt idx="1">
                  <c:v>1094.67</c:v>
                </c:pt>
                <c:pt idx="2">
                  <c:v>1280.5999999999999</c:v>
                </c:pt>
                <c:pt idx="3">
                  <c:v>1280.5999999999999</c:v>
                </c:pt>
                <c:pt idx="4">
                  <c:v>1396.44</c:v>
                </c:pt>
              </c:numCache>
            </c:numRef>
          </c:val>
          <c:extLst>
            <c:ext xmlns:c16="http://schemas.microsoft.com/office/drawing/2014/chart" uri="{C3380CC4-5D6E-409C-BE32-E72D297353CC}">
              <c16:uniqueId val="{00000000-D7AA-430D-9C76-117445936B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D7AA-430D-9C76-117445936B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3.4</c:v>
                </c:pt>
                <c:pt idx="1">
                  <c:v>3.2</c:v>
                </c:pt>
                <c:pt idx="2">
                  <c:v>2.7</c:v>
                </c:pt>
                <c:pt idx="3">
                  <c:v>2.6</c:v>
                </c:pt>
                <c:pt idx="4">
                  <c:v>2.5</c:v>
                </c:pt>
              </c:numCache>
            </c:numRef>
          </c:val>
          <c:extLst>
            <c:ext xmlns:c16="http://schemas.microsoft.com/office/drawing/2014/chart" uri="{C3380CC4-5D6E-409C-BE32-E72D297353CC}">
              <c16:uniqueId val="{00000000-9E68-4447-A0C3-1AB96A6E37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9E68-4447-A0C3-1AB96A6E37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40</c:v>
                </c:pt>
                <c:pt idx="1">
                  <c:v>40</c:v>
                </c:pt>
                <c:pt idx="2">
                  <c:v>40</c:v>
                </c:pt>
                <c:pt idx="3">
                  <c:v>40</c:v>
                </c:pt>
                <c:pt idx="4">
                  <c:v>40</c:v>
                </c:pt>
              </c:numCache>
            </c:numRef>
          </c:val>
          <c:extLst>
            <c:ext xmlns:c16="http://schemas.microsoft.com/office/drawing/2014/chart" uri="{C3380CC4-5D6E-409C-BE32-E72D297353CC}">
              <c16:uniqueId val="{00000000-4840-4423-8719-60DA5770E2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4840-4423-8719-60DA5770E2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V1" zoomScaleNormal="100" workbookViewId="0">
      <selection activeCell="SM12" sqref="SM12:TA13"/>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2">
      <c r="A5" s="2"/>
      <c r="B5" s="70" t="str">
        <f>データ!H7</f>
        <v>長崎県　波佐見町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2">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2">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2">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400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2">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2">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2">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2">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107.2</v>
      </c>
      <c r="Y32" s="129"/>
      <c r="Z32" s="129"/>
      <c r="AA32" s="129"/>
      <c r="AB32" s="129"/>
      <c r="AC32" s="129"/>
      <c r="AD32" s="129"/>
      <c r="AE32" s="129"/>
      <c r="AF32" s="129"/>
      <c r="AG32" s="129"/>
      <c r="AH32" s="129"/>
      <c r="AI32" s="129"/>
      <c r="AJ32" s="129"/>
      <c r="AK32" s="129"/>
      <c r="AL32" s="129"/>
      <c r="AM32" s="129"/>
      <c r="AN32" s="129"/>
      <c r="AO32" s="129"/>
      <c r="AP32" s="129"/>
      <c r="AQ32" s="130"/>
      <c r="AR32" s="128">
        <f>データ!U6</f>
        <v>105.62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104.8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101.66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102.17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49712.62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694.11</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794.5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873.15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963.58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3004.09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3004.09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2904.89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2788.73</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3625.38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2">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2">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2">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2">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64.11</v>
      </c>
      <c r="Y55" s="129"/>
      <c r="Z55" s="129"/>
      <c r="AA55" s="129"/>
      <c r="AB55" s="129"/>
      <c r="AC55" s="129"/>
      <c r="AD55" s="129"/>
      <c r="AE55" s="129"/>
      <c r="AF55" s="129"/>
      <c r="AG55" s="129"/>
      <c r="AH55" s="129"/>
      <c r="AI55" s="129"/>
      <c r="AJ55" s="129"/>
      <c r="AK55" s="129"/>
      <c r="AL55" s="129"/>
      <c r="AM55" s="129"/>
      <c r="AN55" s="129"/>
      <c r="AO55" s="129"/>
      <c r="AP55" s="129"/>
      <c r="AQ55" s="130"/>
      <c r="AR55" s="128">
        <f>データ!BM6</f>
        <v>63.35</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64.989999999999995</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65.34</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49.35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1081.75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1094.67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1280.5999999999999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1280.5999999999999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1396.44</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2.7</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40</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40</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40</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40</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40</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2">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2">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2">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2">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2">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2">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2">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2">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2">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2">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2">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2">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2">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2">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2">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2">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2">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2">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2">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2">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9.18</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12.19</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15.23</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18.28</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21.32</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0</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0</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0</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2">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53.32</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53.4</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53.49</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54.3</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55.32</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3.56</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3.46</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3.28</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4.66</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7.35</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0.06</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0.13</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0.02</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0.06</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0.09</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2">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wzBWDPvWhDXqF2cUzqKsDWRRpswGQadvaVOKtzzVtpzidhz/TRnhnLlOckhdPkl7NqiBH6Ianx8xQCsCKlsyg==" saltValue="oy98dRrayjU0pKb3dos+j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107.2</v>
      </c>
      <c r="U6" s="52">
        <f>U7</f>
        <v>105.62</v>
      </c>
      <c r="V6" s="52">
        <f>V7</f>
        <v>104.8</v>
      </c>
      <c r="W6" s="52">
        <f>W7</f>
        <v>101.66</v>
      </c>
      <c r="X6" s="52">
        <f t="shared" si="3"/>
        <v>102.17</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49712.62</v>
      </c>
      <c r="AQ6" s="52">
        <f>AQ7</f>
        <v>694.11</v>
      </c>
      <c r="AR6" s="52">
        <f>AR7</f>
        <v>794.5</v>
      </c>
      <c r="AS6" s="52">
        <f>AS7</f>
        <v>873.15</v>
      </c>
      <c r="AT6" s="52">
        <f t="shared" si="3"/>
        <v>963.58</v>
      </c>
      <c r="AU6" s="52">
        <f t="shared" si="3"/>
        <v>549.77</v>
      </c>
      <c r="AV6" s="52">
        <f t="shared" si="3"/>
        <v>730.25</v>
      </c>
      <c r="AW6" s="52">
        <f t="shared" si="3"/>
        <v>868.31</v>
      </c>
      <c r="AX6" s="52">
        <f t="shared" si="3"/>
        <v>732.52</v>
      </c>
      <c r="AY6" s="52">
        <f t="shared" si="3"/>
        <v>819.73</v>
      </c>
      <c r="AZ6" s="50" t="str">
        <f>IF(AZ7="-","【-】","【"&amp;SUBSTITUTE(TEXT(AZ7,"#,##0.00"),"-","△")&amp;"】")</f>
        <v>【436.32】</v>
      </c>
      <c r="BA6" s="52">
        <f t="shared" si="3"/>
        <v>3004.09</v>
      </c>
      <c r="BB6" s="52">
        <f>BB7</f>
        <v>3004.09</v>
      </c>
      <c r="BC6" s="52">
        <f>BC7</f>
        <v>2904.89</v>
      </c>
      <c r="BD6" s="52">
        <f>BD7</f>
        <v>2788.73</v>
      </c>
      <c r="BE6" s="52">
        <f t="shared" si="3"/>
        <v>3625.38</v>
      </c>
      <c r="BF6" s="52">
        <f t="shared" si="3"/>
        <v>536.28</v>
      </c>
      <c r="BG6" s="52">
        <f t="shared" si="3"/>
        <v>514.66</v>
      </c>
      <c r="BH6" s="52">
        <f t="shared" si="3"/>
        <v>504.81</v>
      </c>
      <c r="BI6" s="52">
        <f t="shared" si="3"/>
        <v>498.01</v>
      </c>
      <c r="BJ6" s="52">
        <f t="shared" si="3"/>
        <v>490.39</v>
      </c>
      <c r="BK6" s="50" t="str">
        <f>IF(BK7="-","【-】","【"&amp;SUBSTITUTE(TEXT(BK7,"#,##0.00"),"-","△")&amp;"】")</f>
        <v>【238.21】</v>
      </c>
      <c r="BL6" s="52">
        <f t="shared" si="3"/>
        <v>64.11</v>
      </c>
      <c r="BM6" s="52">
        <f>BM7</f>
        <v>63.35</v>
      </c>
      <c r="BN6" s="52">
        <f>BN7</f>
        <v>64.989999999999995</v>
      </c>
      <c r="BO6" s="52">
        <f>BO7</f>
        <v>65.34</v>
      </c>
      <c r="BP6" s="52">
        <f t="shared" si="3"/>
        <v>49.35</v>
      </c>
      <c r="BQ6" s="52">
        <f t="shared" si="3"/>
        <v>100.54</v>
      </c>
      <c r="BR6" s="52">
        <f t="shared" si="3"/>
        <v>95.99</v>
      </c>
      <c r="BS6" s="52">
        <f t="shared" si="3"/>
        <v>94.91</v>
      </c>
      <c r="BT6" s="52">
        <f t="shared" si="3"/>
        <v>90.22</v>
      </c>
      <c r="BU6" s="52">
        <f t="shared" si="3"/>
        <v>90.8</v>
      </c>
      <c r="BV6" s="50" t="str">
        <f>IF(BV7="-","【-】","【"&amp;SUBSTITUTE(TEXT(BV7,"#,##0.00"),"-","△")&amp;"】")</f>
        <v>【113.30】</v>
      </c>
      <c r="BW6" s="52">
        <f t="shared" si="3"/>
        <v>1081.75</v>
      </c>
      <c r="BX6" s="52">
        <f>BX7</f>
        <v>1094.67</v>
      </c>
      <c r="BY6" s="52">
        <f>BY7</f>
        <v>1280.5999999999999</v>
      </c>
      <c r="BZ6" s="52">
        <f>BZ7</f>
        <v>1280.5999999999999</v>
      </c>
      <c r="CA6" s="52">
        <f t="shared" si="3"/>
        <v>1396.44</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3.4</v>
      </c>
      <c r="CI6" s="52">
        <f>CI7</f>
        <v>3.2</v>
      </c>
      <c r="CJ6" s="52">
        <f>CJ7</f>
        <v>2.7</v>
      </c>
      <c r="CK6" s="52">
        <f>CK7</f>
        <v>2.6</v>
      </c>
      <c r="CL6" s="52">
        <f t="shared" si="5"/>
        <v>2.5</v>
      </c>
      <c r="CM6" s="52">
        <f t="shared" si="5"/>
        <v>35.54</v>
      </c>
      <c r="CN6" s="52">
        <f t="shared" si="5"/>
        <v>35.24</v>
      </c>
      <c r="CO6" s="52">
        <f t="shared" si="5"/>
        <v>35.22</v>
      </c>
      <c r="CP6" s="52">
        <f t="shared" si="5"/>
        <v>34.92</v>
      </c>
      <c r="CQ6" s="52">
        <f t="shared" si="5"/>
        <v>34.19</v>
      </c>
      <c r="CR6" s="50" t="str">
        <f>IF(CR7="-","【-】","【"&amp;SUBSTITUTE(TEXT(CR7,"#,##0.00"),"-","△")&amp;"】")</f>
        <v>【53.39】</v>
      </c>
      <c r="CS6" s="52">
        <f t="shared" ref="CS6:DB6" si="6">CS7</f>
        <v>40</v>
      </c>
      <c r="CT6" s="52">
        <f>CT7</f>
        <v>40</v>
      </c>
      <c r="CU6" s="52">
        <f>CU7</f>
        <v>40</v>
      </c>
      <c r="CV6" s="52">
        <f>CV7</f>
        <v>40</v>
      </c>
      <c r="CW6" s="52">
        <f t="shared" si="6"/>
        <v>40</v>
      </c>
      <c r="CX6" s="52">
        <f t="shared" si="6"/>
        <v>50.81</v>
      </c>
      <c r="CY6" s="52">
        <f t="shared" si="6"/>
        <v>50.28</v>
      </c>
      <c r="CZ6" s="52">
        <f t="shared" si="6"/>
        <v>51.42</v>
      </c>
      <c r="DA6" s="52">
        <f t="shared" si="6"/>
        <v>50.9</v>
      </c>
      <c r="DB6" s="52">
        <f t="shared" si="6"/>
        <v>49.05</v>
      </c>
      <c r="DC6" s="50" t="str">
        <f>IF(DC7="-","【-】","【"&amp;SUBSTITUTE(TEXT(DC7,"#,##0.00"),"-","△")&amp;"】")</f>
        <v>【76.89】</v>
      </c>
      <c r="DD6" s="52">
        <f t="shared" ref="DD6:DM6" si="7">DD7</f>
        <v>9.18</v>
      </c>
      <c r="DE6" s="52">
        <f>DE7</f>
        <v>12.19</v>
      </c>
      <c r="DF6" s="52">
        <f>DF7</f>
        <v>15.23</v>
      </c>
      <c r="DG6" s="52">
        <f>DG7</f>
        <v>18.28</v>
      </c>
      <c r="DH6" s="52">
        <f t="shared" si="7"/>
        <v>21.32</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2">
      <c r="A7"/>
      <c r="B7" s="54" t="s">
        <v>87</v>
      </c>
      <c r="C7" s="54" t="s">
        <v>88</v>
      </c>
      <c r="D7" s="54" t="s">
        <v>89</v>
      </c>
      <c r="E7" s="54" t="s">
        <v>90</v>
      </c>
      <c r="F7" s="54" t="s">
        <v>91</v>
      </c>
      <c r="G7" s="54" t="s">
        <v>92</v>
      </c>
      <c r="H7" s="54" t="s">
        <v>93</v>
      </c>
      <c r="I7" s="54" t="s">
        <v>94</v>
      </c>
      <c r="J7" s="54" t="s">
        <v>95</v>
      </c>
      <c r="K7" s="55">
        <v>1000</v>
      </c>
      <c r="L7" s="54" t="s">
        <v>96</v>
      </c>
      <c r="M7" s="55">
        <v>1</v>
      </c>
      <c r="N7" s="55">
        <v>25</v>
      </c>
      <c r="O7" s="56" t="s">
        <v>97</v>
      </c>
      <c r="P7" s="56">
        <v>24</v>
      </c>
      <c r="Q7" s="55">
        <v>1</v>
      </c>
      <c r="R7" s="55">
        <v>400</v>
      </c>
      <c r="S7" s="54" t="s">
        <v>98</v>
      </c>
      <c r="T7" s="57">
        <v>107.2</v>
      </c>
      <c r="U7" s="57">
        <v>105.62</v>
      </c>
      <c r="V7" s="57">
        <v>104.8</v>
      </c>
      <c r="W7" s="57">
        <v>101.66</v>
      </c>
      <c r="X7" s="57">
        <v>102.17</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49712.62</v>
      </c>
      <c r="AQ7" s="57">
        <v>694.11</v>
      </c>
      <c r="AR7" s="57">
        <v>794.5</v>
      </c>
      <c r="AS7" s="57">
        <v>873.15</v>
      </c>
      <c r="AT7" s="57">
        <v>963.58</v>
      </c>
      <c r="AU7" s="57">
        <v>549.77</v>
      </c>
      <c r="AV7" s="57">
        <v>730.25</v>
      </c>
      <c r="AW7" s="57">
        <v>868.31</v>
      </c>
      <c r="AX7" s="57">
        <v>732.52</v>
      </c>
      <c r="AY7" s="57">
        <v>819.73</v>
      </c>
      <c r="AZ7" s="57">
        <v>436.32</v>
      </c>
      <c r="BA7" s="57">
        <v>3004.09</v>
      </c>
      <c r="BB7" s="57">
        <v>3004.09</v>
      </c>
      <c r="BC7" s="57">
        <v>2904.89</v>
      </c>
      <c r="BD7" s="57">
        <v>2788.73</v>
      </c>
      <c r="BE7" s="57">
        <v>3625.38</v>
      </c>
      <c r="BF7" s="57">
        <v>536.28</v>
      </c>
      <c r="BG7" s="57">
        <v>514.66</v>
      </c>
      <c r="BH7" s="57">
        <v>504.81</v>
      </c>
      <c r="BI7" s="57">
        <v>498.01</v>
      </c>
      <c r="BJ7" s="57">
        <v>490.39</v>
      </c>
      <c r="BK7" s="57">
        <v>238.21</v>
      </c>
      <c r="BL7" s="57">
        <v>64.11</v>
      </c>
      <c r="BM7" s="57">
        <v>63.35</v>
      </c>
      <c r="BN7" s="57">
        <v>64.989999999999995</v>
      </c>
      <c r="BO7" s="57">
        <v>65.34</v>
      </c>
      <c r="BP7" s="57">
        <v>49.35</v>
      </c>
      <c r="BQ7" s="57">
        <v>100.54</v>
      </c>
      <c r="BR7" s="57">
        <v>95.99</v>
      </c>
      <c r="BS7" s="57">
        <v>94.91</v>
      </c>
      <c r="BT7" s="57">
        <v>90.22</v>
      </c>
      <c r="BU7" s="57">
        <v>90.8</v>
      </c>
      <c r="BV7" s="57">
        <v>113.3</v>
      </c>
      <c r="BW7" s="57">
        <v>1081.75</v>
      </c>
      <c r="BX7" s="57">
        <v>1094.67</v>
      </c>
      <c r="BY7" s="57">
        <v>1280.5999999999999</v>
      </c>
      <c r="BZ7" s="57">
        <v>1280.5999999999999</v>
      </c>
      <c r="CA7" s="57">
        <v>1396.44</v>
      </c>
      <c r="CB7" s="57">
        <v>42.19</v>
      </c>
      <c r="CC7" s="57">
        <v>44.55</v>
      </c>
      <c r="CD7" s="57">
        <v>47.36</v>
      </c>
      <c r="CE7" s="57">
        <v>49.94</v>
      </c>
      <c r="CF7" s="57">
        <v>50.56</v>
      </c>
      <c r="CG7" s="57">
        <v>18.87</v>
      </c>
      <c r="CH7" s="57">
        <v>3.4</v>
      </c>
      <c r="CI7" s="57">
        <v>3.2</v>
      </c>
      <c r="CJ7" s="57">
        <v>2.7</v>
      </c>
      <c r="CK7" s="57">
        <v>2.6</v>
      </c>
      <c r="CL7" s="57">
        <v>2.5</v>
      </c>
      <c r="CM7" s="57">
        <v>35.54</v>
      </c>
      <c r="CN7" s="57">
        <v>35.24</v>
      </c>
      <c r="CO7" s="57">
        <v>35.22</v>
      </c>
      <c r="CP7" s="57">
        <v>34.92</v>
      </c>
      <c r="CQ7" s="57">
        <v>34.19</v>
      </c>
      <c r="CR7" s="57">
        <v>53.39</v>
      </c>
      <c r="CS7" s="57">
        <v>40</v>
      </c>
      <c r="CT7" s="57">
        <v>40</v>
      </c>
      <c r="CU7" s="57">
        <v>40</v>
      </c>
      <c r="CV7" s="57">
        <v>40</v>
      </c>
      <c r="CW7" s="57">
        <v>40</v>
      </c>
      <c r="CX7" s="57">
        <v>50.81</v>
      </c>
      <c r="CY7" s="57">
        <v>50.28</v>
      </c>
      <c r="CZ7" s="57">
        <v>51.42</v>
      </c>
      <c r="DA7" s="57">
        <v>50.9</v>
      </c>
      <c r="DB7" s="57">
        <v>49.05</v>
      </c>
      <c r="DC7" s="57">
        <v>76.89</v>
      </c>
      <c r="DD7" s="57">
        <v>9.18</v>
      </c>
      <c r="DE7" s="57">
        <v>12.19</v>
      </c>
      <c r="DF7" s="57">
        <v>15.23</v>
      </c>
      <c r="DG7" s="57">
        <v>18.28</v>
      </c>
      <c r="DH7" s="57">
        <v>21.32</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2">
      <c r="T11" s="64" t="s">
        <v>23</v>
      </c>
      <c r="U11" s="65">
        <f>IF(T6="-",NA(),T6)</f>
        <v>107.2</v>
      </c>
      <c r="V11" s="65">
        <f>IF(U6="-",NA(),U6)</f>
        <v>105.62</v>
      </c>
      <c r="W11" s="65">
        <f>IF(V6="-",NA(),V6)</f>
        <v>104.8</v>
      </c>
      <c r="X11" s="65">
        <f>IF(W6="-",NA(),W6)</f>
        <v>101.66</v>
      </c>
      <c r="Y11" s="65">
        <f>IF(X6="-",NA(),X6)</f>
        <v>102.17</v>
      </c>
      <c r="AE11" s="64" t="s">
        <v>23</v>
      </c>
      <c r="AF11" s="65">
        <f>IF(AE6="-",NA(),AE6)</f>
        <v>0</v>
      </c>
      <c r="AG11" s="65">
        <f>IF(AF6="-",NA(),AF6)</f>
        <v>0</v>
      </c>
      <c r="AH11" s="65">
        <f>IF(AG6="-",NA(),AG6)</f>
        <v>0</v>
      </c>
      <c r="AI11" s="65">
        <f>IF(AH6="-",NA(),AH6)</f>
        <v>0</v>
      </c>
      <c r="AJ11" s="65">
        <f>IF(AI6="-",NA(),AI6)</f>
        <v>0</v>
      </c>
      <c r="AP11" s="64" t="s">
        <v>23</v>
      </c>
      <c r="AQ11" s="65">
        <f>IF(AP6="-",NA(),AP6)</f>
        <v>49712.62</v>
      </c>
      <c r="AR11" s="65">
        <f>IF(AQ6="-",NA(),AQ6)</f>
        <v>694.11</v>
      </c>
      <c r="AS11" s="65">
        <f>IF(AR6="-",NA(),AR6)</f>
        <v>794.5</v>
      </c>
      <c r="AT11" s="65">
        <f>IF(AS6="-",NA(),AS6)</f>
        <v>873.15</v>
      </c>
      <c r="AU11" s="65">
        <f>IF(AT6="-",NA(),AT6)</f>
        <v>963.58</v>
      </c>
      <c r="BA11" s="64" t="s">
        <v>23</v>
      </c>
      <c r="BB11" s="65">
        <f>IF(BA6="-",NA(),BA6)</f>
        <v>3004.09</v>
      </c>
      <c r="BC11" s="65">
        <f>IF(BB6="-",NA(),BB6)</f>
        <v>3004.09</v>
      </c>
      <c r="BD11" s="65">
        <f>IF(BC6="-",NA(),BC6)</f>
        <v>2904.89</v>
      </c>
      <c r="BE11" s="65">
        <f>IF(BD6="-",NA(),BD6)</f>
        <v>2788.73</v>
      </c>
      <c r="BF11" s="65">
        <f>IF(BE6="-",NA(),BE6)</f>
        <v>3625.38</v>
      </c>
      <c r="BL11" s="64" t="s">
        <v>23</v>
      </c>
      <c r="BM11" s="65">
        <f>IF(BL6="-",NA(),BL6)</f>
        <v>64.11</v>
      </c>
      <c r="BN11" s="65">
        <f>IF(BM6="-",NA(),BM6)</f>
        <v>63.35</v>
      </c>
      <c r="BO11" s="65">
        <f>IF(BN6="-",NA(),BN6)</f>
        <v>64.989999999999995</v>
      </c>
      <c r="BP11" s="65">
        <f>IF(BO6="-",NA(),BO6)</f>
        <v>65.34</v>
      </c>
      <c r="BQ11" s="65">
        <f>IF(BP6="-",NA(),BP6)</f>
        <v>49.35</v>
      </c>
      <c r="BW11" s="64" t="s">
        <v>23</v>
      </c>
      <c r="BX11" s="65">
        <f>IF(BW6="-",NA(),BW6)</f>
        <v>1081.75</v>
      </c>
      <c r="BY11" s="65">
        <f>IF(BX6="-",NA(),BX6)</f>
        <v>1094.67</v>
      </c>
      <c r="BZ11" s="65">
        <f>IF(BY6="-",NA(),BY6)</f>
        <v>1280.5999999999999</v>
      </c>
      <c r="CA11" s="65">
        <f>IF(BZ6="-",NA(),BZ6)</f>
        <v>1280.5999999999999</v>
      </c>
      <c r="CB11" s="65">
        <f>IF(CA6="-",NA(),CA6)</f>
        <v>1396.44</v>
      </c>
      <c r="CH11" s="64" t="s">
        <v>23</v>
      </c>
      <c r="CI11" s="65">
        <f>IF(CH6="-",NA(),CH6)</f>
        <v>3.4</v>
      </c>
      <c r="CJ11" s="65">
        <f>IF(CI6="-",NA(),CI6)</f>
        <v>3.2</v>
      </c>
      <c r="CK11" s="65">
        <f>IF(CJ6="-",NA(),CJ6)</f>
        <v>2.7</v>
      </c>
      <c r="CL11" s="65">
        <f>IF(CK6="-",NA(),CK6)</f>
        <v>2.6</v>
      </c>
      <c r="CM11" s="65">
        <f>IF(CL6="-",NA(),CL6)</f>
        <v>2.5</v>
      </c>
      <c r="CS11" s="64" t="s">
        <v>23</v>
      </c>
      <c r="CT11" s="65">
        <f>IF(CS6="-",NA(),CS6)</f>
        <v>40</v>
      </c>
      <c r="CU11" s="65">
        <f>IF(CT6="-",NA(),CT6)</f>
        <v>40</v>
      </c>
      <c r="CV11" s="65">
        <f>IF(CU6="-",NA(),CU6)</f>
        <v>40</v>
      </c>
      <c r="CW11" s="65">
        <f>IF(CV6="-",NA(),CV6)</f>
        <v>40</v>
      </c>
      <c r="CX11" s="65">
        <f>IF(CW6="-",NA(),CW6)</f>
        <v>40</v>
      </c>
      <c r="DD11" s="64" t="s">
        <v>23</v>
      </c>
      <c r="DE11" s="65">
        <f>IF(DD6="-",NA(),DD6)</f>
        <v>9.18</v>
      </c>
      <c r="DF11" s="65">
        <f>IF(DE6="-",NA(),DE6)</f>
        <v>12.19</v>
      </c>
      <c r="DG11" s="65">
        <f>IF(DF6="-",NA(),DF6)</f>
        <v>15.23</v>
      </c>
      <c r="DH11" s="65">
        <f>IF(DG6="-",NA(),DG6)</f>
        <v>18.28</v>
      </c>
      <c r="DI11" s="65">
        <f>IF(DH6="-",NA(),DH6)</f>
        <v>21.32</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波佐見町</cp:lastModifiedBy>
  <cp:lastPrinted>2022-01-24T06:35:18Z</cp:lastPrinted>
  <dcterms:created xsi:type="dcterms:W3CDTF">2021-12-03T09:00:17Z</dcterms:created>
  <dcterms:modified xsi:type="dcterms:W3CDTF">2022-01-25T08:11:35Z</dcterms:modified>
  <cp:category/>
</cp:coreProperties>
</file>