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04_市町→県\22 UM　〇\"/>
    </mc:Choice>
  </mc:AlternateContent>
  <xr:revisionPtr revIDLastSave="0" documentId="13_ncr:1_{95594C5D-520D-412B-A790-4366129B9AF2}" xr6:coauthVersionLast="46" xr6:coauthVersionMax="47" xr10:uidLastSave="{00000000-0000-0000-0000-000000000000}"/>
  <workbookProtection workbookAlgorithmName="SHA-512" workbookHashValue="fqlmn9nm9xhgWJldxM/HFgj0feaKVDOaSLvBAGsbc59PUd7SOh5KGl2C19paD9TCWp+O1FH3XkifRgYnq5YgXQ==" workbookSaltValue="V8UE5iCo9gcLL1LgsTVVa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JJ79" i="4" s="1"/>
  <c r="EM7" i="5"/>
  <c r="EL7" i="5"/>
  <c r="EK7" i="5"/>
  <c r="EJ7" i="5"/>
  <c r="FH80" i="4" s="1"/>
  <c r="EI7" i="5"/>
  <c r="EH7" i="5"/>
  <c r="EG7" i="5"/>
  <c r="EF7" i="5"/>
  <c r="GA79" i="4" s="1"/>
  <c r="EE7" i="5"/>
  <c r="ED7" i="5"/>
  <c r="EB7" i="5"/>
  <c r="EA7" i="5"/>
  <c r="BZ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ID8" i="4" s="1"/>
  <c r="Y6" i="5"/>
  <c r="X6" i="5"/>
  <c r="EG12" i="4" s="1"/>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CN12" i="4"/>
  <c r="B12" i="4"/>
  <c r="JW10" i="4"/>
  <c r="ID10" i="4"/>
  <c r="FZ10" i="4"/>
  <c r="AU10" i="4"/>
  <c r="B10" i="4"/>
  <c r="JW8" i="4"/>
  <c r="FZ8" i="4"/>
  <c r="CN8" i="4"/>
  <c r="AU8" i="4"/>
  <c r="B8" i="4"/>
  <c r="CS78" i="4" l="1"/>
  <c r="BX54" i="4"/>
  <c r="BX32" i="4"/>
  <c r="IZ32" i="4"/>
  <c r="FL54" i="4"/>
  <c r="FL32" i="4"/>
  <c r="MN54" i="4"/>
  <c r="MN32" i="4"/>
  <c r="MH78" i="4"/>
  <c r="IZ54" i="4"/>
  <c r="HM78" i="4"/>
  <c r="C11" i="5"/>
  <c r="D11" i="5"/>
  <c r="E11" i="5"/>
  <c r="B11" i="5"/>
  <c r="DS54" i="4" l="1"/>
  <c r="DS32" i="4"/>
  <c r="AE32" i="4"/>
  <c r="KU54" i="4"/>
  <c r="KU32" i="4"/>
  <c r="AN78" i="4"/>
  <c r="KC78" i="4"/>
  <c r="HG54" i="4"/>
  <c r="HG32" i="4"/>
  <c r="FH78" i="4"/>
  <c r="AE54" i="4"/>
  <c r="JJ78" i="4"/>
  <c r="GR54" i="4"/>
  <c r="DD54" i="4"/>
  <c r="EO78" i="4"/>
  <c r="U78" i="4"/>
  <c r="P54" i="4"/>
  <c r="P32" i="4"/>
  <c r="KF54" i="4"/>
  <c r="KF32" i="4"/>
  <c r="GR32" i="4"/>
  <c r="DD32" i="4"/>
  <c r="IK32" i="4"/>
  <c r="LO78" i="4"/>
  <c r="GT78" i="4"/>
  <c r="EW54" i="4"/>
  <c r="EW32" i="4"/>
  <c r="LY54" i="4"/>
  <c r="BZ78" i="4"/>
  <c r="BI54" i="4"/>
  <c r="BI32" i="4"/>
  <c r="LY32" i="4"/>
  <c r="IK54" i="4"/>
  <c r="BG78" i="4"/>
  <c r="LJ54" i="4"/>
  <c r="KV78" i="4"/>
  <c r="HV54" i="4"/>
  <c r="HV32" i="4"/>
  <c r="LJ32" i="4"/>
  <c r="GA78" i="4"/>
  <c r="EH54" i="4"/>
  <c r="EH32" i="4"/>
  <c r="AT54" i="4"/>
  <c r="AT32" i="4"/>
</calcChain>
</file>

<file path=xl/sharedStrings.xml><?xml version="1.0" encoding="utf-8"?>
<sst xmlns="http://schemas.openxmlformats.org/spreadsheetml/2006/main" count="325" uniqueCount="195">
  <si>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</si>
  <si>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</si>
  <si>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</si>
  <si>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</si>
  <si>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</si>
  <si>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</si>
  <si>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</si>
  <si>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</si>
  <si>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</si>
  <si>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</si>
  <si>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</si>
  <si>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</si>
  <si>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</si>
  <si>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</si>
  <si>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</si>
  <si>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</si>
  <si>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</si>
  <si>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</si>
  <si>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</si>
  <si>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</si>
  <si>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</si>
  <si>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</si>
  <si>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</si>
  <si>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</si>
  <si>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</si>
  <si>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</si>
  <si>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</si>
  <si>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</si>
  <si>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</si>
  <si>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</si>
  <si>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</si>
  <si>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</si>
  <si>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</si>
  <si>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</si>
  <si>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</si>
  <si>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</si>
  <si>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</si>
  <si>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</si>
  <si>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</si>
  <si>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</si>
  <si>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</si>
  <si>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</si>
  <si>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</si>
  <si>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</si>
  <si>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</si>
  <si>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</si>
  <si>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</si>
  <si>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</si>
  <si>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</si>
  <si>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</si>
  <si>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</si>
  <si>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</si>
  <si>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</si>
  <si>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</si>
  <si>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</si>
  <si>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</si>
  <si>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</si>
  <si>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</si>
  <si>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</si>
  <si>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</si>
  <si>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</si>
  <si>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</si>
  <si>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</si>
  <si>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</si>
  <si>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</si>
  <si>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</si>
  <si>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</si>
  <si>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</si>
  <si>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</si>
  <si>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</si>
  <si>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</si>
  <si>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</si>
  <si>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</si>
  <si>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</si>
  <si>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</si>
  <si>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</si>
  <si>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</si>
  <si>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</si>
  <si>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</si>
  <si>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</si>
  <si>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</si>
  <si>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</si>
  <si>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</si>
  <si>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</si>
  <si>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</si>
  <si>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</si>
  <si>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</si>
  <si>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</si>
  <si>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</si>
  <si>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</si>
  <si>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</si>
  <si>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</si>
  <si>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</si>
  <si>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</si>
  <si>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</si>
  <si>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</si>
  <si>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</si>
  <si>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</si>
  <si>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</si>
  <si>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</si>
  <si>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</si>
  <si>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</si>
  <si>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</si>
  <si>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</si>
  <si>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</si>
  <si>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</si>
  <si>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</si>
  <si>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</si>
  <si>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</si>
  <si>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</si>
  <si>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</si>
  <si>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</si>
  <si>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</si>
  <si>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</si>
  <si>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</si>
  <si>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</si>
  <si>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</si>
  <si>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</si>
  <si>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</si>
  <si>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</si>
  <si>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</si>
  <si>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</si>
  <si>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</si>
  <si>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</si>
  <si>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</si>
  <si>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</si>
  <si>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</si>
  <si>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</si>
  <si>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</si>
  <si>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</si>
  <si>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</si>
  <si>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</si>
  <si>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</si>
  <si>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</si>
  <si>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</si>
  <si>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</si>
  <si>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</si>
  <si>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</si>
  <si>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</si>
  <si>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</si>
  <si>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</si>
  <si>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</si>
  <si>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</si>
  <si>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</si>
  <si>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</si>
  <si>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</si>
  <si>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</si>
  <si>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</si>
  <si>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</si>
  <si>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</si>
  <si>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</si>
  <si>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</si>
  <si>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</si>
  <si>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</si>
  <si>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</si>
  <si>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</si>
  <si>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</si>
  <si>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</si>
  <si>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</si>
  <si>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</si>
  <si>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当該値(N-3)</t>
    <phoneticPr fontId="5"/>
  </si>
  <si>
    <t>当該値(N-2)</t>
    <phoneticPr fontId="5"/>
  </si>
  <si>
    <t>当該値(N-2)</t>
    <phoneticPr fontId="5"/>
  </si>
  <si>
    <t>当該値(N-3)</t>
    <phoneticPr fontId="5"/>
  </si>
  <si>
    <t>当該値(N)</t>
    <phoneticPr fontId="5"/>
  </si>
  <si>
    <t>当該値(N)</t>
    <phoneticPr fontId="5"/>
  </si>
  <si>
    <t>当該値(N-4)</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</si>
  <si>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</si>
  <si>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</si>
  <si>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</si>
  <si>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</si>
  <si>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</si>
  <si>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長崎県</t>
  </si>
  <si>
    <t>雲仙・南島原保健組合（事業会計分）</t>
  </si>
  <si>
    <t>公立新小浜病院</t>
  </si>
  <si>
    <t>当然財務</t>
  </si>
  <si>
    <t>病院事業</t>
  </si>
  <si>
    <t>一般病院</t>
  </si>
  <si>
    <t>100床以上～200床未満</t>
  </si>
  <si>
    <t>非設置</t>
  </si>
  <si>
    <t>指定管理者(利用料金制)</t>
  </si>
  <si>
    <t>対象</t>
  </si>
  <si>
    <t>ド</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</si>
  <si>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</si>
  <si>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</si>
  <si>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</si>
  <si>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</si>
  <si>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</si>
  <si>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</si>
  <si>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</si>
  <si>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</si>
  <si>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南地区二次医療圏の中核病院として、二次救急医療を担う。また、地域中核病院として救急期から回復期の患者を受け入れを行い、回復期以降の患者については、地域包括ケア病院や地域医療機関、介護・福祉関連機関との連携により、切れ目のないケアを展開している。                    令和３年４月１日に病院の名称を「公立新小浜病院」から「公立小浜温泉病院」に変更しました。</t>
    <rPh sb="0" eb="6">
      <t>ケンナンチクニジ</t>
    </rPh>
    <rPh sb="6" eb="9">
      <t>イリョウケン</t>
    </rPh>
    <rPh sb="10" eb="14">
      <t>チュウカクビョウイン</t>
    </rPh>
    <rPh sb="18" eb="24">
      <t>ニジキュウキュウイリョウ</t>
    </rPh>
    <rPh sb="25" eb="26">
      <t>ニナ</t>
    </rPh>
    <rPh sb="31" eb="37">
      <t>チイキチュウカクビョウイン</t>
    </rPh>
    <rPh sb="40" eb="43">
      <t>キュウキュウキ</t>
    </rPh>
    <rPh sb="45" eb="48">
      <t>カイフクキ</t>
    </rPh>
    <rPh sb="49" eb="51">
      <t>カンジャ</t>
    </rPh>
    <rPh sb="52" eb="53">
      <t>ウ</t>
    </rPh>
    <rPh sb="54" eb="55">
      <t>イ</t>
    </rPh>
    <rPh sb="57" eb="58">
      <t>オコナ</t>
    </rPh>
    <rPh sb="60" eb="65">
      <t>カイフクキイコウ</t>
    </rPh>
    <rPh sb="66" eb="68">
      <t>カンジャ</t>
    </rPh>
    <rPh sb="143" eb="145">
      <t>レイワ</t>
    </rPh>
    <rPh sb="146" eb="147">
      <t>ネン</t>
    </rPh>
    <rPh sb="148" eb="149">
      <t>ツキ</t>
    </rPh>
    <rPh sb="150" eb="151">
      <t>ヒ</t>
    </rPh>
    <rPh sb="152" eb="154">
      <t>ビョウイン</t>
    </rPh>
    <rPh sb="155" eb="157">
      <t>メイショウ</t>
    </rPh>
    <rPh sb="159" eb="166">
      <t>コウリツシンオバマビョウイン</t>
    </rPh>
    <rPh sb="170" eb="178">
      <t>コウリツオバマオンセンビョウイン</t>
    </rPh>
    <rPh sb="180" eb="182">
      <t>ヘンコウ</t>
    </rPh>
    <phoneticPr fontId="5"/>
  </si>
  <si>
    <t>①経常収支比率➁医業収支比率ともに、類似病院比率を上回っており、健全な医療活動となっている。　　　　　　　　　　　　　　　　　　　　　④病床利用率は90％を超えており、類似病院と比較しても高い利用率となっている。　　　　　　　　　　　　　　　　　　⑤入院は、順調に伸びており、⑥外来は、少しづつではあるが伸びている。　　　　　　　　　　　　　　　　　　　　　　　⑦職員給与費対医業収益比率は、人件費の伸びよりも医業収益の伸びが多額となったため。　　　　　⑧材料費対医業収益比率は、平成28年度より、外来を院外処方としたことにより大きく変動したが、平成29年度以降は安定した数値となっている。　　　　</t>
    <rPh sb="1" eb="7">
      <t>ケイジョウシュウシヒリツ</t>
    </rPh>
    <rPh sb="8" eb="10">
      <t>イギョウ</t>
    </rPh>
    <rPh sb="10" eb="12">
      <t>シュウシ</t>
    </rPh>
    <rPh sb="12" eb="14">
      <t>ヒリツ</t>
    </rPh>
    <rPh sb="18" eb="20">
      <t>ルイジ</t>
    </rPh>
    <rPh sb="20" eb="22">
      <t>ビョウイン</t>
    </rPh>
    <rPh sb="22" eb="24">
      <t>ヒリツ</t>
    </rPh>
    <rPh sb="25" eb="27">
      <t>ウワマワ</t>
    </rPh>
    <rPh sb="32" eb="34">
      <t>ケンゼン</t>
    </rPh>
    <rPh sb="35" eb="37">
      <t>イリョウ</t>
    </rPh>
    <rPh sb="37" eb="39">
      <t>カツドウ</t>
    </rPh>
    <rPh sb="68" eb="70">
      <t>ビョウショウ</t>
    </rPh>
    <rPh sb="70" eb="73">
      <t>リヨウリツ</t>
    </rPh>
    <rPh sb="78" eb="79">
      <t>コ</t>
    </rPh>
    <rPh sb="84" eb="86">
      <t>ルイジ</t>
    </rPh>
    <rPh sb="86" eb="88">
      <t>ビョウイン</t>
    </rPh>
    <rPh sb="89" eb="91">
      <t>ヒカク</t>
    </rPh>
    <rPh sb="94" eb="95">
      <t>タカ</t>
    </rPh>
    <rPh sb="96" eb="99">
      <t>リヨウリツ</t>
    </rPh>
    <rPh sb="125" eb="127">
      <t>ニュウイン</t>
    </rPh>
    <rPh sb="129" eb="131">
      <t>ジュンチョウ</t>
    </rPh>
    <rPh sb="132" eb="133">
      <t>ノ</t>
    </rPh>
    <rPh sb="139" eb="141">
      <t>ガイライ</t>
    </rPh>
    <rPh sb="143" eb="144">
      <t>スコ</t>
    </rPh>
    <rPh sb="152" eb="153">
      <t>ノ</t>
    </rPh>
    <rPh sb="182" eb="184">
      <t>ショクイン</t>
    </rPh>
    <rPh sb="184" eb="187">
      <t>キュウヨヒ</t>
    </rPh>
    <rPh sb="187" eb="188">
      <t>タイ</t>
    </rPh>
    <rPh sb="196" eb="199">
      <t>ジンケンヒ</t>
    </rPh>
    <rPh sb="200" eb="201">
      <t>ノ</t>
    </rPh>
    <rPh sb="205" eb="209">
      <t>イギョウシュウエキ</t>
    </rPh>
    <rPh sb="210" eb="211">
      <t>ノ</t>
    </rPh>
    <rPh sb="213" eb="215">
      <t>タガク</t>
    </rPh>
    <rPh sb="228" eb="231">
      <t>ザイリョウヒ</t>
    </rPh>
    <rPh sb="231" eb="232">
      <t>タイ</t>
    </rPh>
    <rPh sb="232" eb="236">
      <t>イギョウシュウエキ</t>
    </rPh>
    <rPh sb="236" eb="238">
      <t>ヒリツ</t>
    </rPh>
    <rPh sb="240" eb="242">
      <t>ヘイセイ</t>
    </rPh>
    <rPh sb="244" eb="246">
      <t>ネンド</t>
    </rPh>
    <rPh sb="249" eb="251">
      <t>ガイライ</t>
    </rPh>
    <rPh sb="252" eb="254">
      <t>インガイ</t>
    </rPh>
    <rPh sb="254" eb="256">
      <t>ショホウ</t>
    </rPh>
    <rPh sb="264" eb="265">
      <t>オオ</t>
    </rPh>
    <rPh sb="267" eb="269">
      <t>ヘンドウ</t>
    </rPh>
    <rPh sb="273" eb="275">
      <t>ヘイセイ</t>
    </rPh>
    <rPh sb="277" eb="281">
      <t>ネンドイコウ</t>
    </rPh>
    <rPh sb="282" eb="284">
      <t>アンテイ</t>
    </rPh>
    <rPh sb="286" eb="288">
      <t>スウチ</t>
    </rPh>
    <phoneticPr fontId="5"/>
  </si>
  <si>
    <r>
      <t>旧病院は、昭和46年に国立病院として建設されたが、老朽化が著しいことから令和2年3月に新病院を開院し、</t>
    </r>
    <r>
      <rPr>
        <sz val="11"/>
        <rFont val="ＭＳ ゴシック"/>
        <family val="3"/>
        <charset val="128"/>
      </rPr>
      <t>旧病院を令和3年6月解体した。</t>
    </r>
    <r>
      <rPr>
        <sz val="11"/>
        <color theme="1"/>
        <rFont val="ＭＳ ゴシック"/>
        <family val="3"/>
        <charset val="128"/>
      </rPr>
      <t>　　　　　　　　　　　　　　　　　　　　　　　　　　　        ①有形固定資産減価償却率は、新病院建設に伴い医療機器も新しく更新されているため令和元年度から減価償却率は低く推移している。　　　　　　　　　　　②器械備品減価償却率も低下しているが、令和2年度以降は、減価償却費が始まったため、今後の動向に十分注意しなければならない。　　　　　　　　　　　　③１床当たり有形固定資産は、新病院建設に伴い有形固定資産の単価が上昇しているので、今後の動向に十分注意する必要がある。</t>
    </r>
    <rPh sb="0" eb="3">
      <t>キュウビョウイン</t>
    </rPh>
    <rPh sb="5" eb="7">
      <t>ショウワ</t>
    </rPh>
    <rPh sb="9" eb="10">
      <t>ネン</t>
    </rPh>
    <rPh sb="11" eb="15">
      <t>コクリツビョウイン</t>
    </rPh>
    <rPh sb="18" eb="20">
      <t>ケンセツ</t>
    </rPh>
    <rPh sb="25" eb="28">
      <t>ロウキュウカ</t>
    </rPh>
    <rPh sb="29" eb="30">
      <t>イチジル</t>
    </rPh>
    <rPh sb="36" eb="38">
      <t>レイワ</t>
    </rPh>
    <rPh sb="39" eb="40">
      <t>ネン</t>
    </rPh>
    <rPh sb="41" eb="42">
      <t>ツキ</t>
    </rPh>
    <rPh sb="43" eb="46">
      <t>シンビョウイン</t>
    </rPh>
    <rPh sb="47" eb="49">
      <t>カイイン</t>
    </rPh>
    <rPh sb="51" eb="52">
      <t>キュウ</t>
    </rPh>
    <rPh sb="52" eb="54">
      <t>ビョウイン</t>
    </rPh>
    <rPh sb="55" eb="57">
      <t>レイワ</t>
    </rPh>
    <rPh sb="60" eb="61">
      <t>ツキ</t>
    </rPh>
    <rPh sb="61" eb="63">
      <t>カイタイ</t>
    </rPh>
    <rPh sb="102" eb="108">
      <t>ユウケイコテイシサン</t>
    </rPh>
    <rPh sb="108" eb="113">
      <t>ゲンカショウキャクリツ</t>
    </rPh>
    <rPh sb="115" eb="116">
      <t>アタラ</t>
    </rPh>
    <rPh sb="116" eb="120">
      <t>ビョウインケンセツ</t>
    </rPh>
    <rPh sb="121" eb="122">
      <t>トモナ</t>
    </rPh>
    <rPh sb="123" eb="127">
      <t>イリョウキキ</t>
    </rPh>
    <rPh sb="128" eb="129">
      <t>アタラ</t>
    </rPh>
    <rPh sb="131" eb="133">
      <t>コウシン</t>
    </rPh>
    <rPh sb="140" eb="142">
      <t>レイワ</t>
    </rPh>
    <rPh sb="142" eb="145">
      <t>ガンネンド</t>
    </rPh>
    <rPh sb="147" eb="152">
      <t>ゲンカショウキャクリツ</t>
    </rPh>
    <rPh sb="153" eb="154">
      <t>ヒク</t>
    </rPh>
    <rPh sb="155" eb="157">
      <t>スイイ</t>
    </rPh>
    <rPh sb="174" eb="176">
      <t>キカイ</t>
    </rPh>
    <rPh sb="182" eb="183">
      <t>リツ</t>
    </rPh>
    <rPh sb="184" eb="186">
      <t>テイカ</t>
    </rPh>
    <rPh sb="192" eb="194">
      <t>レイワ</t>
    </rPh>
    <phoneticPr fontId="5"/>
  </si>
  <si>
    <t>病院経営については、指定管理者制度（利用料金制）を導入して以降、黒字経営であり、健全な病院事業の運営となっている。　　　　　　　　　　指定管理者制度の利点として、指定管理者の経営努力が実を結び良好な病院運営となっている。　　　　　　　　　　　　　　　　　　　　　　　　　　　　　　　　　　　　　　　今後もコロナウイルス対応など厳しい財政運営が予想されることから、現在の財政状況を維持しつつ、より一層の経営健全化及び持続可能な財政運営に努める。　　　　　　　　　　　　　　　　　　　　　　　　　　また、地域の信頼にこたえられる、質の高い安全で安心な医療を目指す。</t>
    <rPh sb="0" eb="4">
      <t>ビョウインケイエイ</t>
    </rPh>
    <rPh sb="10" eb="17">
      <t>シテイカンリシャセイド</t>
    </rPh>
    <rPh sb="18" eb="23">
      <t>リヨウリョウキンセイ</t>
    </rPh>
    <rPh sb="25" eb="27">
      <t>ドウニュウ</t>
    </rPh>
    <rPh sb="29" eb="31">
      <t>イコウ</t>
    </rPh>
    <rPh sb="32" eb="36">
      <t>クロジケイエイ</t>
    </rPh>
    <rPh sb="40" eb="42">
      <t>ケンゼン</t>
    </rPh>
    <rPh sb="43" eb="47">
      <t>ビョウインジギョウ</t>
    </rPh>
    <rPh sb="48" eb="50">
      <t>ウンエイ</t>
    </rPh>
    <rPh sb="67" eb="74">
      <t>シテイカンリシャセイド</t>
    </rPh>
    <rPh sb="75" eb="77">
      <t>リテン</t>
    </rPh>
    <rPh sb="81" eb="86">
      <t>シテイカンリシャ</t>
    </rPh>
    <rPh sb="87" eb="91">
      <t>ケイエイドリョク</t>
    </rPh>
    <rPh sb="92" eb="93">
      <t>ミ</t>
    </rPh>
    <rPh sb="94" eb="95">
      <t>ムス</t>
    </rPh>
    <rPh sb="96" eb="98">
      <t>リョウコウ</t>
    </rPh>
    <rPh sb="99" eb="101">
      <t>ビョウイン</t>
    </rPh>
    <rPh sb="101" eb="103">
      <t>ウンエイ</t>
    </rPh>
    <rPh sb="149" eb="151">
      <t>コンゴ</t>
    </rPh>
    <rPh sb="159" eb="161">
      <t>タイオウ</t>
    </rPh>
    <rPh sb="163" eb="164">
      <t>キビ</t>
    </rPh>
    <rPh sb="168" eb="170">
      <t>ウンエイ</t>
    </rPh>
    <rPh sb="171" eb="173">
      <t>ヨソウ</t>
    </rPh>
    <rPh sb="181" eb="183">
      <t>ゲンザイ</t>
    </rPh>
    <rPh sb="184" eb="188">
      <t>ザイセイジョウキョウ</t>
    </rPh>
    <rPh sb="189" eb="191">
      <t>イジ</t>
    </rPh>
    <rPh sb="197" eb="199">
      <t>イッソウ</t>
    </rPh>
    <rPh sb="253" eb="255">
      <t>シンライ</t>
    </rPh>
    <rPh sb="263" eb="264">
      <t>シツ</t>
    </rPh>
    <rPh sb="265" eb="266">
      <t>タカ</t>
    </rPh>
    <rPh sb="267" eb="269">
      <t>アンゼン</t>
    </rPh>
    <rPh sb="270" eb="272">
      <t>アンシン</t>
    </rPh>
    <rPh sb="273" eb="275">
      <t>イリョウ</t>
    </rPh>
    <rPh sb="276" eb="278">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</si>
</sst>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88.2</c:v>
                </c:pt>
                <c:pt idx="1">
                  <c:v>90.9</c:v>
                </c:pt>
                <c:pt idx="2">
                  <c:v>89.2</c:v>
                </c:pt>
                <c:pt idx="3">
                  <c:v>91.5</c:v>
                </c:pt>
                <c:pt idx="4">
                  <c:v>92</c:v>
                </c:pt>
              </c:numCache>
            </c:numRef>
          </c:val>
          <c:extLst>
            <c:ext xmlns:c16="http://schemas.microsoft.com/office/drawing/2014/chart" uri="{C3380CC4-5D6E-409C-BE32-E72D297353CC}">
              <c16:uniqueId val="{00000000-7CAA-4CC7-AD18-8607963CBE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7CAA-4CC7-AD18-8607963CBE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11475</c:v>
                </c:pt>
                <c:pt idx="1">
                  <c:v>7689</c:v>
                </c:pt>
                <c:pt idx="2">
                  <c:v>8089</c:v>
                </c:pt>
                <c:pt idx="3">
                  <c:v>8283</c:v>
                </c:pt>
                <c:pt idx="4">
                  <c:v>10294</c:v>
                </c:pt>
              </c:numCache>
            </c:numRef>
          </c:val>
          <c:extLst>
            <c:ext xmlns:c16="http://schemas.microsoft.com/office/drawing/2014/chart" uri="{C3380CC4-5D6E-409C-BE32-E72D297353CC}">
              <c16:uniqueId val="{00000000-C196-4C03-9C44-0BD78DDDF9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C196-4C03-9C44-0BD78DDDF9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38252</c:v>
                </c:pt>
                <c:pt idx="1">
                  <c:v>37586</c:v>
                </c:pt>
                <c:pt idx="2">
                  <c:v>38125</c:v>
                </c:pt>
                <c:pt idx="3">
                  <c:v>36775</c:v>
                </c:pt>
                <c:pt idx="4">
                  <c:v>39565</c:v>
                </c:pt>
              </c:numCache>
            </c:numRef>
          </c:val>
          <c:extLst>
            <c:ext xmlns:c16="http://schemas.microsoft.com/office/drawing/2014/chart" uri="{C3380CC4-5D6E-409C-BE32-E72D297353CC}">
              <c16:uniqueId val="{00000000-578F-48A5-B981-D92EF970DA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78F-48A5-B981-D92EF970DA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9F-4225-B4F6-F1AA12BE68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389F-4225-B4F6-F1AA12BE68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98.9</c:v>
                </c:pt>
                <c:pt idx="1">
                  <c:v>99.8</c:v>
                </c:pt>
                <c:pt idx="2">
                  <c:v>98.9</c:v>
                </c:pt>
                <c:pt idx="3">
                  <c:v>87.2</c:v>
                </c:pt>
                <c:pt idx="4">
                  <c:v>88.1</c:v>
                </c:pt>
              </c:numCache>
            </c:numRef>
          </c:val>
          <c:extLst>
            <c:ext xmlns:c16="http://schemas.microsoft.com/office/drawing/2014/chart" uri="{C3380CC4-5D6E-409C-BE32-E72D297353CC}">
              <c16:uniqueId val="{00000000-B93E-4AFE-8C9E-082AC5581A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93E-4AFE-8C9E-082AC5581A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106.1</c:v>
                </c:pt>
                <c:pt idx="1">
                  <c:v>104.7</c:v>
                </c:pt>
                <c:pt idx="2">
                  <c:v>111.7</c:v>
                </c:pt>
                <c:pt idx="3">
                  <c:v>102.2</c:v>
                </c:pt>
                <c:pt idx="4">
                  <c:v>104.9</c:v>
                </c:pt>
              </c:numCache>
            </c:numRef>
          </c:val>
          <c:extLst>
            <c:ext xmlns:c16="http://schemas.microsoft.com/office/drawing/2014/chart" uri="{C3380CC4-5D6E-409C-BE32-E72D297353CC}">
              <c16:uniqueId val="{00000000-287B-44D3-B1A7-75F8AACFCE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287B-44D3-B1A7-75F8AACFCE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72.5</c:v>
                </c:pt>
                <c:pt idx="1">
                  <c:v>61.3</c:v>
                </c:pt>
                <c:pt idx="2">
                  <c:v>65.3</c:v>
                </c:pt>
                <c:pt idx="3">
                  <c:v>27.2</c:v>
                </c:pt>
                <c:pt idx="4">
                  <c:v>30.3</c:v>
                </c:pt>
              </c:numCache>
            </c:numRef>
          </c:val>
          <c:extLst>
            <c:ext xmlns:c16="http://schemas.microsoft.com/office/drawing/2014/chart" uri="{C3380CC4-5D6E-409C-BE32-E72D297353CC}">
              <c16:uniqueId val="{00000000-A1AA-4BAD-9BDA-15662A95D6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A1AA-4BAD-9BDA-15662A95D6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83.1</c:v>
                </c:pt>
                <c:pt idx="1">
                  <c:v>57.1</c:v>
                </c:pt>
                <c:pt idx="2">
                  <c:v>63.6</c:v>
                </c:pt>
                <c:pt idx="3">
                  <c:v>48</c:v>
                </c:pt>
                <c:pt idx="4">
                  <c:v>55.3</c:v>
                </c:pt>
              </c:numCache>
            </c:numRef>
          </c:val>
          <c:extLst>
            <c:ext xmlns:c16="http://schemas.microsoft.com/office/drawing/2014/chart" uri="{C3380CC4-5D6E-409C-BE32-E72D297353CC}">
              <c16:uniqueId val="{00000000-F78B-44F6-BBE5-43FBABE39E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78B-44F6-BBE5-43FBABE39E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14557567</c:v>
                </c:pt>
                <c:pt idx="1">
                  <c:v>16265173</c:v>
                </c:pt>
                <c:pt idx="2">
                  <c:v>16282080</c:v>
                </c:pt>
                <c:pt idx="3">
                  <c:v>37679573</c:v>
                </c:pt>
                <c:pt idx="4">
                  <c:v>37519900</c:v>
                </c:pt>
              </c:numCache>
            </c:numRef>
          </c:val>
          <c:extLst>
            <c:ext xmlns:c16="http://schemas.microsoft.com/office/drawing/2014/chart" uri="{C3380CC4-5D6E-409C-BE32-E72D297353CC}">
              <c16:uniqueId val="{00000000-A29A-46C5-A16F-81445C08AF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29A-46C5-A16F-81445C08AFA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c:v>
                </c:pt>
                <c:pt idx="1">
                  <c:v>9.1</c:v>
                </c:pt>
                <c:pt idx="2">
                  <c:v>8.6999999999999993</c:v>
                </c:pt>
                <c:pt idx="3">
                  <c:v>9.5</c:v>
                </c:pt>
                <c:pt idx="4">
                  <c:v>8.8000000000000007</c:v>
                </c:pt>
              </c:numCache>
            </c:numRef>
          </c:val>
          <c:extLst>
            <c:ext xmlns:c16="http://schemas.microsoft.com/office/drawing/2014/chart" uri="{C3380CC4-5D6E-409C-BE32-E72D297353CC}">
              <c16:uniqueId val="{00000000-5AA4-4113-A5A4-E3C12C7863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AA4-4113-A5A4-E3C12C7863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57.7</c:v>
                </c:pt>
                <c:pt idx="1">
                  <c:v>62.6</c:v>
                </c:pt>
                <c:pt idx="2">
                  <c:v>62.4</c:v>
                </c:pt>
                <c:pt idx="3">
                  <c:v>64</c:v>
                </c:pt>
                <c:pt idx="4">
                  <c:v>61.1</c:v>
                </c:pt>
              </c:numCache>
            </c:numRef>
          </c:val>
          <c:extLst>
            <c:ext xmlns:c16="http://schemas.microsoft.com/office/drawing/2014/chart" uri="{C3380CC4-5D6E-409C-BE32-E72D297353CC}">
              <c16:uniqueId val="{00000000-8284-448E-BC15-F8BA711692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284-448E-BC15-F8BA711692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X1" zoomScaleNormal="100" zoomScaleSheetLayoutView="70" workbookViewId="0">
      <selection activeCell="BX1" sqref="A1:XFD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長崎県雲仙・南島原保健組合（事業会計分）　公立新小浜病院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6" t="s">
        <v>9</v>
      </c>
      <c r="NK7" s="7"/>
      <c r="NL7" s="7"/>
      <c r="NM7" s="7"/>
      <c r="NN7" s="7"/>
      <c r="NO7" s="7"/>
      <c r="NP7" s="7"/>
      <c r="NQ7" s="7"/>
      <c r="NR7" s="7"/>
      <c r="NS7" s="7"/>
      <c r="NT7" s="7"/>
      <c r="NU7" s="7"/>
      <c r="NV7" s="7"/>
      <c r="NW7" s="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90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60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4" t="s">
        <v>10</v>
      </c>
      <c r="NK8" s="145"/>
      <c r="NL8" s="9" t="s">
        <v>11</v>
      </c>
      <c r="NM8" s="10"/>
      <c r="NN8" s="10"/>
      <c r="NO8" s="10"/>
      <c r="NP8" s="10"/>
      <c r="NQ8" s="10"/>
      <c r="NR8" s="10"/>
      <c r="NS8" s="10"/>
      <c r="NT8" s="10"/>
      <c r="NU8" s="10"/>
      <c r="NV8" s="10"/>
      <c r="NW8" s="11"/>
      <c r="NX8" s="3"/>
    </row>
    <row r="9" spans="1:388" ht="18.75" customHeight="1" x14ac:dyDescent="0.1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2" t="s">
        <v>21</v>
      </c>
      <c r="NM9" s="13"/>
      <c r="NN9" s="13"/>
      <c r="NO9" s="13"/>
      <c r="NP9" s="13"/>
      <c r="NQ9" s="13"/>
      <c r="NR9" s="13"/>
      <c r="NS9" s="13"/>
      <c r="NT9" s="13"/>
      <c r="NU9" s="14"/>
      <c r="NV9" s="14"/>
      <c r="NW9" s="15"/>
      <c r="NX9" s="3"/>
    </row>
    <row r="10" spans="1:388" ht="18.75" customHeight="1" x14ac:dyDescent="0.15">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150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19"/>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7798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90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60</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150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39</v>
      </c>
      <c r="NK18" s="122"/>
      <c r="NL18" s="122"/>
      <c r="NM18" s="117" t="s">
        <v>40</v>
      </c>
      <c r="NN18" s="118"/>
      <c r="NO18" s="121" t="s">
        <v>39</v>
      </c>
      <c r="NP18" s="122"/>
      <c r="NQ18" s="122"/>
      <c r="NR18" s="117" t="s">
        <v>40</v>
      </c>
      <c r="NS18" s="118"/>
      <c r="NT18" s="121" t="s">
        <v>62</v>
      </c>
      <c r="NU18" s="122"/>
      <c r="NV18" s="122"/>
      <c r="NW18" s="117" t="s">
        <v>40</v>
      </c>
      <c r="NX18" s="11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19"/>
      <c r="NN19" s="120"/>
      <c r="NO19" s="123"/>
      <c r="NP19" s="124"/>
      <c r="NQ19" s="124"/>
      <c r="NR19" s="119"/>
      <c r="NS19" s="120"/>
      <c r="NT19" s="123"/>
      <c r="NU19" s="124"/>
      <c r="NV19" s="124"/>
      <c r="NW19" s="119"/>
      <c r="NX19" s="12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191</v>
      </c>
      <c r="NK22" s="112"/>
      <c r="NL22" s="112"/>
      <c r="NM22" s="112"/>
      <c r="NN22" s="112"/>
      <c r="NO22" s="112"/>
      <c r="NP22" s="112"/>
      <c r="NQ22" s="112"/>
      <c r="NR22" s="112"/>
      <c r="NS22" s="112"/>
      <c r="NT22" s="112"/>
      <c r="NU22" s="112"/>
      <c r="NV22" s="112"/>
      <c r="NW22" s="112"/>
      <c r="NX22" s="113"/>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106.1</v>
      </c>
      <c r="Q33" s="86"/>
      <c r="R33" s="86"/>
      <c r="S33" s="86"/>
      <c r="T33" s="86"/>
      <c r="U33" s="86"/>
      <c r="V33" s="86"/>
      <c r="W33" s="86"/>
      <c r="X33" s="86"/>
      <c r="Y33" s="86"/>
      <c r="Z33" s="86"/>
      <c r="AA33" s="86"/>
      <c r="AB33" s="86"/>
      <c r="AC33" s="86"/>
      <c r="AD33" s="87"/>
      <c r="AE33" s="85">
        <f>データ!AJ7</f>
        <v>104.7</v>
      </c>
      <c r="AF33" s="86"/>
      <c r="AG33" s="86"/>
      <c r="AH33" s="86"/>
      <c r="AI33" s="86"/>
      <c r="AJ33" s="86"/>
      <c r="AK33" s="86"/>
      <c r="AL33" s="86"/>
      <c r="AM33" s="86"/>
      <c r="AN33" s="86"/>
      <c r="AO33" s="86"/>
      <c r="AP33" s="86"/>
      <c r="AQ33" s="86"/>
      <c r="AR33" s="86"/>
      <c r="AS33" s="87"/>
      <c r="AT33" s="85">
        <f>データ!AK7</f>
        <v>111.7</v>
      </c>
      <c r="AU33" s="86"/>
      <c r="AV33" s="86"/>
      <c r="AW33" s="86"/>
      <c r="AX33" s="86"/>
      <c r="AY33" s="86"/>
      <c r="AZ33" s="86"/>
      <c r="BA33" s="86"/>
      <c r="BB33" s="86"/>
      <c r="BC33" s="86"/>
      <c r="BD33" s="86"/>
      <c r="BE33" s="86"/>
      <c r="BF33" s="86"/>
      <c r="BG33" s="86"/>
      <c r="BH33" s="87"/>
      <c r="BI33" s="85">
        <f>データ!AL7</f>
        <v>102.2</v>
      </c>
      <c r="BJ33" s="86"/>
      <c r="BK33" s="86"/>
      <c r="BL33" s="86"/>
      <c r="BM33" s="86"/>
      <c r="BN33" s="86"/>
      <c r="BO33" s="86"/>
      <c r="BP33" s="86"/>
      <c r="BQ33" s="86"/>
      <c r="BR33" s="86"/>
      <c r="BS33" s="86"/>
      <c r="BT33" s="86"/>
      <c r="BU33" s="86"/>
      <c r="BV33" s="86"/>
      <c r="BW33" s="87"/>
      <c r="BX33" s="85">
        <f>データ!AM7</f>
        <v>104.9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98.9</v>
      </c>
      <c r="DE33" s="86"/>
      <c r="DF33" s="86"/>
      <c r="DG33" s="86"/>
      <c r="DH33" s="86"/>
      <c r="DI33" s="86"/>
      <c r="DJ33" s="86"/>
      <c r="DK33" s="86"/>
      <c r="DL33" s="86"/>
      <c r="DM33" s="86"/>
      <c r="DN33" s="86"/>
      <c r="DO33" s="86"/>
      <c r="DP33" s="86"/>
      <c r="DQ33" s="86"/>
      <c r="DR33" s="87"/>
      <c r="DS33" s="85">
        <f>データ!AU7</f>
        <v>99.8</v>
      </c>
      <c r="DT33" s="86"/>
      <c r="DU33" s="86"/>
      <c r="DV33" s="86"/>
      <c r="DW33" s="86"/>
      <c r="DX33" s="86"/>
      <c r="DY33" s="86"/>
      <c r="DZ33" s="86"/>
      <c r="EA33" s="86"/>
      <c r="EB33" s="86"/>
      <c r="EC33" s="86"/>
      <c r="ED33" s="86"/>
      <c r="EE33" s="86"/>
      <c r="EF33" s="86"/>
      <c r="EG33" s="87"/>
      <c r="EH33" s="85">
        <f>データ!AV7</f>
        <v>98.9</v>
      </c>
      <c r="EI33" s="86"/>
      <c r="EJ33" s="86"/>
      <c r="EK33" s="86"/>
      <c r="EL33" s="86"/>
      <c r="EM33" s="86"/>
      <c r="EN33" s="86"/>
      <c r="EO33" s="86"/>
      <c r="EP33" s="86"/>
      <c r="EQ33" s="86"/>
      <c r="ER33" s="86"/>
      <c r="ES33" s="86"/>
      <c r="ET33" s="86"/>
      <c r="EU33" s="86"/>
      <c r="EV33" s="87"/>
      <c r="EW33" s="85">
        <f>データ!AW7</f>
        <v>87.2</v>
      </c>
      <c r="EX33" s="86"/>
      <c r="EY33" s="86"/>
      <c r="EZ33" s="86"/>
      <c r="FA33" s="86"/>
      <c r="FB33" s="86"/>
      <c r="FC33" s="86"/>
      <c r="FD33" s="86"/>
      <c r="FE33" s="86"/>
      <c r="FF33" s="86"/>
      <c r="FG33" s="86"/>
      <c r="FH33" s="86"/>
      <c r="FI33" s="86"/>
      <c r="FJ33" s="86"/>
      <c r="FK33" s="87"/>
      <c r="FL33" s="85">
        <f>データ!AX7</f>
        <v>88.1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88.2</v>
      </c>
      <c r="KG33" s="86"/>
      <c r="KH33" s="86"/>
      <c r="KI33" s="86"/>
      <c r="KJ33" s="86"/>
      <c r="KK33" s="86"/>
      <c r="KL33" s="86"/>
      <c r="KM33" s="86"/>
      <c r="KN33" s="86"/>
      <c r="KO33" s="86"/>
      <c r="KP33" s="86"/>
      <c r="KQ33" s="86"/>
      <c r="KR33" s="86"/>
      <c r="KS33" s="86"/>
      <c r="KT33" s="87"/>
      <c r="KU33" s="85">
        <f>データ!BQ7</f>
        <v>90.9</v>
      </c>
      <c r="KV33" s="86"/>
      <c r="KW33" s="86"/>
      <c r="KX33" s="86"/>
      <c r="KY33" s="86"/>
      <c r="KZ33" s="86"/>
      <c r="LA33" s="86"/>
      <c r="LB33" s="86"/>
      <c r="LC33" s="86"/>
      <c r="LD33" s="86"/>
      <c r="LE33" s="86"/>
      <c r="LF33" s="86"/>
      <c r="LG33" s="86"/>
      <c r="LH33" s="86"/>
      <c r="LI33" s="87"/>
      <c r="LJ33" s="85">
        <f>データ!BR7</f>
        <v>89.2</v>
      </c>
      <c r="LK33" s="86"/>
      <c r="LL33" s="86"/>
      <c r="LM33" s="86"/>
      <c r="LN33" s="86"/>
      <c r="LO33" s="86"/>
      <c r="LP33" s="86"/>
      <c r="LQ33" s="86"/>
      <c r="LR33" s="86"/>
      <c r="LS33" s="86"/>
      <c r="LT33" s="86"/>
      <c r="LU33" s="86"/>
      <c r="LV33" s="86"/>
      <c r="LW33" s="86"/>
      <c r="LX33" s="87"/>
      <c r="LY33" s="85">
        <f>データ!BS7</f>
        <v>91.5</v>
      </c>
      <c r="LZ33" s="86"/>
      <c r="MA33" s="86"/>
      <c r="MB33" s="86"/>
      <c r="MC33" s="86"/>
      <c r="MD33" s="86"/>
      <c r="ME33" s="86"/>
      <c r="MF33" s="86"/>
      <c r="MG33" s="86"/>
      <c r="MH33" s="86"/>
      <c r="MI33" s="86"/>
      <c r="MJ33" s="86"/>
      <c r="MK33" s="86"/>
      <c r="ML33" s="86"/>
      <c r="MM33" s="87"/>
      <c r="MN33" s="85">
        <f>データ!BT7</f>
        <v>92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38252</v>
      </c>
      <c r="Q55" s="104"/>
      <c r="R55" s="104"/>
      <c r="S55" s="104"/>
      <c r="T55" s="104"/>
      <c r="U55" s="104"/>
      <c r="V55" s="104"/>
      <c r="W55" s="104"/>
      <c r="X55" s="104"/>
      <c r="Y55" s="104"/>
      <c r="Z55" s="104"/>
      <c r="AA55" s="104"/>
      <c r="AB55" s="104"/>
      <c r="AC55" s="104"/>
      <c r="AD55" s="105"/>
      <c r="AE55" s="103">
        <f>データ!CB7</f>
        <v>37586</v>
      </c>
      <c r="AF55" s="104"/>
      <c r="AG55" s="104"/>
      <c r="AH55" s="104"/>
      <c r="AI55" s="104"/>
      <c r="AJ55" s="104"/>
      <c r="AK55" s="104"/>
      <c r="AL55" s="104"/>
      <c r="AM55" s="104"/>
      <c r="AN55" s="104"/>
      <c r="AO55" s="104"/>
      <c r="AP55" s="104"/>
      <c r="AQ55" s="104"/>
      <c r="AR55" s="104"/>
      <c r="AS55" s="105"/>
      <c r="AT55" s="103">
        <f>データ!CC7</f>
        <v>38125</v>
      </c>
      <c r="AU55" s="104"/>
      <c r="AV55" s="104"/>
      <c r="AW55" s="104"/>
      <c r="AX55" s="104"/>
      <c r="AY55" s="104"/>
      <c r="AZ55" s="104"/>
      <c r="BA55" s="104"/>
      <c r="BB55" s="104"/>
      <c r="BC55" s="104"/>
      <c r="BD55" s="104"/>
      <c r="BE55" s="104"/>
      <c r="BF55" s="104"/>
      <c r="BG55" s="104"/>
      <c r="BH55" s="105"/>
      <c r="BI55" s="103">
        <f>データ!CD7</f>
        <v>36775</v>
      </c>
      <c r="BJ55" s="104"/>
      <c r="BK55" s="104"/>
      <c r="BL55" s="104"/>
      <c r="BM55" s="104"/>
      <c r="BN55" s="104"/>
      <c r="BO55" s="104"/>
      <c r="BP55" s="104"/>
      <c r="BQ55" s="104"/>
      <c r="BR55" s="104"/>
      <c r="BS55" s="104"/>
      <c r="BT55" s="104"/>
      <c r="BU55" s="104"/>
      <c r="BV55" s="104"/>
      <c r="BW55" s="105"/>
      <c r="BX55" s="103">
        <f>データ!CE7</f>
        <v>39565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11475</v>
      </c>
      <c r="DE55" s="104"/>
      <c r="DF55" s="104"/>
      <c r="DG55" s="104"/>
      <c r="DH55" s="104"/>
      <c r="DI55" s="104"/>
      <c r="DJ55" s="104"/>
      <c r="DK55" s="104"/>
      <c r="DL55" s="104"/>
      <c r="DM55" s="104"/>
      <c r="DN55" s="104"/>
      <c r="DO55" s="104"/>
      <c r="DP55" s="104"/>
      <c r="DQ55" s="104"/>
      <c r="DR55" s="105"/>
      <c r="DS55" s="103">
        <f>データ!CM7</f>
        <v>7689</v>
      </c>
      <c r="DT55" s="104"/>
      <c r="DU55" s="104"/>
      <c r="DV55" s="104"/>
      <c r="DW55" s="104"/>
      <c r="DX55" s="104"/>
      <c r="DY55" s="104"/>
      <c r="DZ55" s="104"/>
      <c r="EA55" s="104"/>
      <c r="EB55" s="104"/>
      <c r="EC55" s="104"/>
      <c r="ED55" s="104"/>
      <c r="EE55" s="104"/>
      <c r="EF55" s="104"/>
      <c r="EG55" s="105"/>
      <c r="EH55" s="103">
        <f>データ!CN7</f>
        <v>8089</v>
      </c>
      <c r="EI55" s="104"/>
      <c r="EJ55" s="104"/>
      <c r="EK55" s="104"/>
      <c r="EL55" s="104"/>
      <c r="EM55" s="104"/>
      <c r="EN55" s="104"/>
      <c r="EO55" s="104"/>
      <c r="EP55" s="104"/>
      <c r="EQ55" s="104"/>
      <c r="ER55" s="104"/>
      <c r="ES55" s="104"/>
      <c r="ET55" s="104"/>
      <c r="EU55" s="104"/>
      <c r="EV55" s="105"/>
      <c r="EW55" s="103">
        <f>データ!CO7</f>
        <v>8283</v>
      </c>
      <c r="EX55" s="104"/>
      <c r="EY55" s="104"/>
      <c r="EZ55" s="104"/>
      <c r="FA55" s="104"/>
      <c r="FB55" s="104"/>
      <c r="FC55" s="104"/>
      <c r="FD55" s="104"/>
      <c r="FE55" s="104"/>
      <c r="FF55" s="104"/>
      <c r="FG55" s="104"/>
      <c r="FH55" s="104"/>
      <c r="FI55" s="104"/>
      <c r="FJ55" s="104"/>
      <c r="FK55" s="105"/>
      <c r="FL55" s="103">
        <f>データ!CP7</f>
        <v>10294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57.7</v>
      </c>
      <c r="GS55" s="86"/>
      <c r="GT55" s="86"/>
      <c r="GU55" s="86"/>
      <c r="GV55" s="86"/>
      <c r="GW55" s="86"/>
      <c r="GX55" s="86"/>
      <c r="GY55" s="86"/>
      <c r="GZ55" s="86"/>
      <c r="HA55" s="86"/>
      <c r="HB55" s="86"/>
      <c r="HC55" s="86"/>
      <c r="HD55" s="86"/>
      <c r="HE55" s="86"/>
      <c r="HF55" s="87"/>
      <c r="HG55" s="85">
        <f>データ!CX7</f>
        <v>62.6</v>
      </c>
      <c r="HH55" s="86"/>
      <c r="HI55" s="86"/>
      <c r="HJ55" s="86"/>
      <c r="HK55" s="86"/>
      <c r="HL55" s="86"/>
      <c r="HM55" s="86"/>
      <c r="HN55" s="86"/>
      <c r="HO55" s="86"/>
      <c r="HP55" s="86"/>
      <c r="HQ55" s="86"/>
      <c r="HR55" s="86"/>
      <c r="HS55" s="86"/>
      <c r="HT55" s="86"/>
      <c r="HU55" s="87"/>
      <c r="HV55" s="85">
        <f>データ!CY7</f>
        <v>62.4</v>
      </c>
      <c r="HW55" s="86"/>
      <c r="HX55" s="86"/>
      <c r="HY55" s="86"/>
      <c r="HZ55" s="86"/>
      <c r="IA55" s="86"/>
      <c r="IB55" s="86"/>
      <c r="IC55" s="86"/>
      <c r="ID55" s="86"/>
      <c r="IE55" s="86"/>
      <c r="IF55" s="86"/>
      <c r="IG55" s="86"/>
      <c r="IH55" s="86"/>
      <c r="II55" s="86"/>
      <c r="IJ55" s="87"/>
      <c r="IK55" s="85">
        <f>データ!CZ7</f>
        <v>64</v>
      </c>
      <c r="IL55" s="86"/>
      <c r="IM55" s="86"/>
      <c r="IN55" s="86"/>
      <c r="IO55" s="86"/>
      <c r="IP55" s="86"/>
      <c r="IQ55" s="86"/>
      <c r="IR55" s="86"/>
      <c r="IS55" s="86"/>
      <c r="IT55" s="86"/>
      <c r="IU55" s="86"/>
      <c r="IV55" s="86"/>
      <c r="IW55" s="86"/>
      <c r="IX55" s="86"/>
      <c r="IY55" s="87"/>
      <c r="IZ55" s="85">
        <f>データ!DA7</f>
        <v>61.1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17</v>
      </c>
      <c r="KG55" s="86"/>
      <c r="KH55" s="86"/>
      <c r="KI55" s="86"/>
      <c r="KJ55" s="86"/>
      <c r="KK55" s="86"/>
      <c r="KL55" s="86"/>
      <c r="KM55" s="86"/>
      <c r="KN55" s="86"/>
      <c r="KO55" s="86"/>
      <c r="KP55" s="86"/>
      <c r="KQ55" s="86"/>
      <c r="KR55" s="86"/>
      <c r="KS55" s="86"/>
      <c r="KT55" s="87"/>
      <c r="KU55" s="85">
        <f>データ!DI7</f>
        <v>9.1</v>
      </c>
      <c r="KV55" s="86"/>
      <c r="KW55" s="86"/>
      <c r="KX55" s="86"/>
      <c r="KY55" s="86"/>
      <c r="KZ55" s="86"/>
      <c r="LA55" s="86"/>
      <c r="LB55" s="86"/>
      <c r="LC55" s="86"/>
      <c r="LD55" s="86"/>
      <c r="LE55" s="86"/>
      <c r="LF55" s="86"/>
      <c r="LG55" s="86"/>
      <c r="LH55" s="86"/>
      <c r="LI55" s="87"/>
      <c r="LJ55" s="85">
        <f>データ!DJ7</f>
        <v>8.6999999999999993</v>
      </c>
      <c r="LK55" s="86"/>
      <c r="LL55" s="86"/>
      <c r="LM55" s="86"/>
      <c r="LN55" s="86"/>
      <c r="LO55" s="86"/>
      <c r="LP55" s="86"/>
      <c r="LQ55" s="86"/>
      <c r="LR55" s="86"/>
      <c r="LS55" s="86"/>
      <c r="LT55" s="86"/>
      <c r="LU55" s="86"/>
      <c r="LV55" s="86"/>
      <c r="LW55" s="86"/>
      <c r="LX55" s="87"/>
      <c r="LY55" s="85">
        <f>データ!DK7</f>
        <v>9.5</v>
      </c>
      <c r="LZ55" s="86"/>
      <c r="MA55" s="86"/>
      <c r="MB55" s="86"/>
      <c r="MC55" s="86"/>
      <c r="MD55" s="86"/>
      <c r="ME55" s="86"/>
      <c r="MF55" s="86"/>
      <c r="MG55" s="86"/>
      <c r="MH55" s="86"/>
      <c r="MI55" s="86"/>
      <c r="MJ55" s="86"/>
      <c r="MK55" s="86"/>
      <c r="ML55" s="86"/>
      <c r="MM55" s="87"/>
      <c r="MN55" s="85">
        <f>データ!DL7</f>
        <v>8.8000000000000007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72.5</v>
      </c>
      <c r="V79" s="80"/>
      <c r="W79" s="80"/>
      <c r="X79" s="80"/>
      <c r="Y79" s="80"/>
      <c r="Z79" s="80"/>
      <c r="AA79" s="80"/>
      <c r="AB79" s="80"/>
      <c r="AC79" s="80"/>
      <c r="AD79" s="80"/>
      <c r="AE79" s="80"/>
      <c r="AF79" s="80"/>
      <c r="AG79" s="80"/>
      <c r="AH79" s="80"/>
      <c r="AI79" s="80"/>
      <c r="AJ79" s="80"/>
      <c r="AK79" s="80"/>
      <c r="AL79" s="80"/>
      <c r="AM79" s="80"/>
      <c r="AN79" s="80">
        <f>データ!DT7</f>
        <v>61.3</v>
      </c>
      <c r="AO79" s="80"/>
      <c r="AP79" s="80"/>
      <c r="AQ79" s="80"/>
      <c r="AR79" s="80"/>
      <c r="AS79" s="80"/>
      <c r="AT79" s="80"/>
      <c r="AU79" s="80"/>
      <c r="AV79" s="80"/>
      <c r="AW79" s="80"/>
      <c r="AX79" s="80"/>
      <c r="AY79" s="80"/>
      <c r="AZ79" s="80"/>
      <c r="BA79" s="80"/>
      <c r="BB79" s="80"/>
      <c r="BC79" s="80"/>
      <c r="BD79" s="80"/>
      <c r="BE79" s="80"/>
      <c r="BF79" s="80"/>
      <c r="BG79" s="80">
        <f>データ!DU7</f>
        <v>65.3</v>
      </c>
      <c r="BH79" s="80"/>
      <c r="BI79" s="80"/>
      <c r="BJ79" s="80"/>
      <c r="BK79" s="80"/>
      <c r="BL79" s="80"/>
      <c r="BM79" s="80"/>
      <c r="BN79" s="80"/>
      <c r="BO79" s="80"/>
      <c r="BP79" s="80"/>
      <c r="BQ79" s="80"/>
      <c r="BR79" s="80"/>
      <c r="BS79" s="80"/>
      <c r="BT79" s="80"/>
      <c r="BU79" s="80"/>
      <c r="BV79" s="80"/>
      <c r="BW79" s="80"/>
      <c r="BX79" s="80"/>
      <c r="BY79" s="80"/>
      <c r="BZ79" s="80">
        <f>データ!DV7</f>
        <v>27.2</v>
      </c>
      <c r="CA79" s="80"/>
      <c r="CB79" s="80"/>
      <c r="CC79" s="80"/>
      <c r="CD79" s="80"/>
      <c r="CE79" s="80"/>
      <c r="CF79" s="80"/>
      <c r="CG79" s="80"/>
      <c r="CH79" s="80"/>
      <c r="CI79" s="80"/>
      <c r="CJ79" s="80"/>
      <c r="CK79" s="80"/>
      <c r="CL79" s="80"/>
      <c r="CM79" s="80"/>
      <c r="CN79" s="80"/>
      <c r="CO79" s="80"/>
      <c r="CP79" s="80"/>
      <c r="CQ79" s="80"/>
      <c r="CR79" s="80"/>
      <c r="CS79" s="80">
        <f>データ!DW7</f>
        <v>30.3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83.1</v>
      </c>
      <c r="EP79" s="80"/>
      <c r="EQ79" s="80"/>
      <c r="ER79" s="80"/>
      <c r="ES79" s="80"/>
      <c r="ET79" s="80"/>
      <c r="EU79" s="80"/>
      <c r="EV79" s="80"/>
      <c r="EW79" s="80"/>
      <c r="EX79" s="80"/>
      <c r="EY79" s="80"/>
      <c r="EZ79" s="80"/>
      <c r="FA79" s="80"/>
      <c r="FB79" s="80"/>
      <c r="FC79" s="80"/>
      <c r="FD79" s="80"/>
      <c r="FE79" s="80"/>
      <c r="FF79" s="80"/>
      <c r="FG79" s="80"/>
      <c r="FH79" s="80">
        <f>データ!EE7</f>
        <v>57.1</v>
      </c>
      <c r="FI79" s="80"/>
      <c r="FJ79" s="80"/>
      <c r="FK79" s="80"/>
      <c r="FL79" s="80"/>
      <c r="FM79" s="80"/>
      <c r="FN79" s="80"/>
      <c r="FO79" s="80"/>
      <c r="FP79" s="80"/>
      <c r="FQ79" s="80"/>
      <c r="FR79" s="80"/>
      <c r="FS79" s="80"/>
      <c r="FT79" s="80"/>
      <c r="FU79" s="80"/>
      <c r="FV79" s="80"/>
      <c r="FW79" s="80"/>
      <c r="FX79" s="80"/>
      <c r="FY79" s="80"/>
      <c r="FZ79" s="80"/>
      <c r="GA79" s="80">
        <f>データ!EF7</f>
        <v>63.6</v>
      </c>
      <c r="GB79" s="80"/>
      <c r="GC79" s="80"/>
      <c r="GD79" s="80"/>
      <c r="GE79" s="80"/>
      <c r="GF79" s="80"/>
      <c r="GG79" s="80"/>
      <c r="GH79" s="80"/>
      <c r="GI79" s="80"/>
      <c r="GJ79" s="80"/>
      <c r="GK79" s="80"/>
      <c r="GL79" s="80"/>
      <c r="GM79" s="80"/>
      <c r="GN79" s="80"/>
      <c r="GO79" s="80"/>
      <c r="GP79" s="80"/>
      <c r="GQ79" s="80"/>
      <c r="GR79" s="80"/>
      <c r="GS79" s="80"/>
      <c r="GT79" s="80">
        <f>データ!EG7</f>
        <v>48</v>
      </c>
      <c r="GU79" s="80"/>
      <c r="GV79" s="80"/>
      <c r="GW79" s="80"/>
      <c r="GX79" s="80"/>
      <c r="GY79" s="80"/>
      <c r="GZ79" s="80"/>
      <c r="HA79" s="80"/>
      <c r="HB79" s="80"/>
      <c r="HC79" s="80"/>
      <c r="HD79" s="80"/>
      <c r="HE79" s="80"/>
      <c r="HF79" s="80"/>
      <c r="HG79" s="80"/>
      <c r="HH79" s="80"/>
      <c r="HI79" s="80"/>
      <c r="HJ79" s="80"/>
      <c r="HK79" s="80"/>
      <c r="HL79" s="80"/>
      <c r="HM79" s="80">
        <f>データ!EH7</f>
        <v>55.3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14557567</v>
      </c>
      <c r="JK79" s="79"/>
      <c r="JL79" s="79"/>
      <c r="JM79" s="79"/>
      <c r="JN79" s="79"/>
      <c r="JO79" s="79"/>
      <c r="JP79" s="79"/>
      <c r="JQ79" s="79"/>
      <c r="JR79" s="79"/>
      <c r="JS79" s="79"/>
      <c r="JT79" s="79"/>
      <c r="JU79" s="79"/>
      <c r="JV79" s="79"/>
      <c r="JW79" s="79"/>
      <c r="JX79" s="79"/>
      <c r="JY79" s="79"/>
      <c r="JZ79" s="79"/>
      <c r="KA79" s="79"/>
      <c r="KB79" s="79"/>
      <c r="KC79" s="79">
        <f>データ!EP7</f>
        <v>16265173</v>
      </c>
      <c r="KD79" s="79"/>
      <c r="KE79" s="79"/>
      <c r="KF79" s="79"/>
      <c r="KG79" s="79"/>
      <c r="KH79" s="79"/>
      <c r="KI79" s="79"/>
      <c r="KJ79" s="79"/>
      <c r="KK79" s="79"/>
      <c r="KL79" s="79"/>
      <c r="KM79" s="79"/>
      <c r="KN79" s="79"/>
      <c r="KO79" s="79"/>
      <c r="KP79" s="79"/>
      <c r="KQ79" s="79"/>
      <c r="KR79" s="79"/>
      <c r="KS79" s="79"/>
      <c r="KT79" s="79"/>
      <c r="KU79" s="79"/>
      <c r="KV79" s="79">
        <f>データ!EQ7</f>
        <v>16282080</v>
      </c>
      <c r="KW79" s="79"/>
      <c r="KX79" s="79"/>
      <c r="KY79" s="79"/>
      <c r="KZ79" s="79"/>
      <c r="LA79" s="79"/>
      <c r="LB79" s="79"/>
      <c r="LC79" s="79"/>
      <c r="LD79" s="79"/>
      <c r="LE79" s="79"/>
      <c r="LF79" s="79"/>
      <c r="LG79" s="79"/>
      <c r="LH79" s="79"/>
      <c r="LI79" s="79"/>
      <c r="LJ79" s="79"/>
      <c r="LK79" s="79"/>
      <c r="LL79" s="79"/>
      <c r="LM79" s="79"/>
      <c r="LN79" s="79"/>
      <c r="LO79" s="79">
        <f>データ!ER7</f>
        <v>37679573</v>
      </c>
      <c r="LP79" s="79"/>
      <c r="LQ79" s="79"/>
      <c r="LR79" s="79"/>
      <c r="LS79" s="79"/>
      <c r="LT79" s="79"/>
      <c r="LU79" s="79"/>
      <c r="LV79" s="79"/>
      <c r="LW79" s="79"/>
      <c r="LX79" s="79"/>
      <c r="LY79" s="79"/>
      <c r="LZ79" s="79"/>
      <c r="MA79" s="79"/>
      <c r="MB79" s="79"/>
      <c r="MC79" s="79"/>
      <c r="MD79" s="79"/>
      <c r="ME79" s="79"/>
      <c r="MF79" s="79"/>
      <c r="MG79" s="79"/>
      <c r="MH79" s="79">
        <f>データ!ES7</f>
        <v>37519900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VBL5k18RK+oLZNtuNL1g8PnAPT/FOiLMxFJbLJfS1L7t458d/HVoB5bo3okOmnGFANJfBkWKVsZNR5Rz7Kszg==" saltValue="s1Ba+elVroP3fOYy/O1Z8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1" t="s">
        <v>107</v>
      </c>
      <c r="AJ4" s="152"/>
      <c r="AK4" s="152"/>
      <c r="AL4" s="152"/>
      <c r="AM4" s="152"/>
      <c r="AN4" s="152"/>
      <c r="AO4" s="152"/>
      <c r="AP4" s="152"/>
      <c r="AQ4" s="152"/>
      <c r="AR4" s="152"/>
      <c r="AS4" s="153"/>
      <c r="AT4" s="154" t="s">
        <v>108</v>
      </c>
      <c r="AU4" s="150"/>
      <c r="AV4" s="150"/>
      <c r="AW4" s="150"/>
      <c r="AX4" s="150"/>
      <c r="AY4" s="150"/>
      <c r="AZ4" s="150"/>
      <c r="BA4" s="150"/>
      <c r="BB4" s="150"/>
      <c r="BC4" s="150"/>
      <c r="BD4" s="150"/>
      <c r="BE4" s="154" t="s">
        <v>109</v>
      </c>
      <c r="BF4" s="150"/>
      <c r="BG4" s="150"/>
      <c r="BH4" s="150"/>
      <c r="BI4" s="150"/>
      <c r="BJ4" s="150"/>
      <c r="BK4" s="150"/>
      <c r="BL4" s="150"/>
      <c r="BM4" s="150"/>
      <c r="BN4" s="150"/>
      <c r="BO4" s="150"/>
      <c r="BP4" s="151" t="s">
        <v>110</v>
      </c>
      <c r="BQ4" s="152"/>
      <c r="BR4" s="152"/>
      <c r="BS4" s="152"/>
      <c r="BT4" s="152"/>
      <c r="BU4" s="152"/>
      <c r="BV4" s="152"/>
      <c r="BW4" s="152"/>
      <c r="BX4" s="152"/>
      <c r="BY4" s="152"/>
      <c r="BZ4" s="153"/>
      <c r="CA4" s="150" t="s">
        <v>111</v>
      </c>
      <c r="CB4" s="150"/>
      <c r="CC4" s="150"/>
      <c r="CD4" s="150"/>
      <c r="CE4" s="150"/>
      <c r="CF4" s="150"/>
      <c r="CG4" s="150"/>
      <c r="CH4" s="150"/>
      <c r="CI4" s="150"/>
      <c r="CJ4" s="150"/>
      <c r="CK4" s="150"/>
      <c r="CL4" s="154" t="s">
        <v>112</v>
      </c>
      <c r="CM4" s="150"/>
      <c r="CN4" s="150"/>
      <c r="CO4" s="150"/>
      <c r="CP4" s="150"/>
      <c r="CQ4" s="150"/>
      <c r="CR4" s="150"/>
      <c r="CS4" s="150"/>
      <c r="CT4" s="150"/>
      <c r="CU4" s="150"/>
      <c r="CV4" s="150"/>
      <c r="CW4" s="150" t="s">
        <v>113</v>
      </c>
      <c r="CX4" s="150"/>
      <c r="CY4" s="150"/>
      <c r="CZ4" s="150"/>
      <c r="DA4" s="150"/>
      <c r="DB4" s="150"/>
      <c r="DC4" s="150"/>
      <c r="DD4" s="150"/>
      <c r="DE4" s="150"/>
      <c r="DF4" s="150"/>
      <c r="DG4" s="150"/>
      <c r="DH4" s="150" t="s">
        <v>114</v>
      </c>
      <c r="DI4" s="150"/>
      <c r="DJ4" s="150"/>
      <c r="DK4" s="150"/>
      <c r="DL4" s="150"/>
      <c r="DM4" s="150"/>
      <c r="DN4" s="150"/>
      <c r="DO4" s="150"/>
      <c r="DP4" s="150"/>
      <c r="DQ4" s="150"/>
      <c r="DR4" s="150"/>
      <c r="DS4" s="151" t="s">
        <v>115</v>
      </c>
      <c r="DT4" s="152"/>
      <c r="DU4" s="152"/>
      <c r="DV4" s="152"/>
      <c r="DW4" s="152"/>
      <c r="DX4" s="152"/>
      <c r="DY4" s="152"/>
      <c r="DZ4" s="152"/>
      <c r="EA4" s="152"/>
      <c r="EB4" s="152"/>
      <c r="EC4" s="153"/>
      <c r="ED4" s="150" t="s">
        <v>116</v>
      </c>
      <c r="EE4" s="150"/>
      <c r="EF4" s="150"/>
      <c r="EG4" s="150"/>
      <c r="EH4" s="150"/>
      <c r="EI4" s="150"/>
      <c r="EJ4" s="150"/>
      <c r="EK4" s="150"/>
      <c r="EL4" s="150"/>
      <c r="EM4" s="150"/>
      <c r="EN4" s="150"/>
      <c r="EO4" s="150" t="s">
        <v>117</v>
      </c>
      <c r="EP4" s="150"/>
      <c r="EQ4" s="150"/>
      <c r="ER4" s="150"/>
      <c r="ES4" s="150"/>
      <c r="ET4" s="150"/>
      <c r="EU4" s="150"/>
      <c r="EV4" s="150"/>
      <c r="EW4" s="150"/>
      <c r="EX4" s="150"/>
      <c r="EY4" s="150"/>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153</v>
      </c>
      <c r="BF5" s="62" t="s">
        <v>143</v>
      </c>
      <c r="BG5" s="62" t="s">
        <v>158</v>
      </c>
      <c r="BH5" s="62" t="s">
        <v>159</v>
      </c>
      <c r="BI5" s="62" t="s">
        <v>146</v>
      </c>
      <c r="BJ5" s="62" t="s">
        <v>147</v>
      </c>
      <c r="BK5" s="62" t="s">
        <v>148</v>
      </c>
      <c r="BL5" s="62" t="s">
        <v>149</v>
      </c>
      <c r="BM5" s="62" t="s">
        <v>150</v>
      </c>
      <c r="BN5" s="62" t="s">
        <v>151</v>
      </c>
      <c r="BO5" s="62" t="s">
        <v>152</v>
      </c>
      <c r="BP5" s="62" t="s">
        <v>153</v>
      </c>
      <c r="BQ5" s="62" t="s">
        <v>160</v>
      </c>
      <c r="BR5" s="62" t="s">
        <v>161</v>
      </c>
      <c r="BS5" s="62" t="s">
        <v>156</v>
      </c>
      <c r="BT5" s="62" t="s">
        <v>146</v>
      </c>
      <c r="BU5" s="62" t="s">
        <v>147</v>
      </c>
      <c r="BV5" s="62" t="s">
        <v>148</v>
      </c>
      <c r="BW5" s="62" t="s">
        <v>149</v>
      </c>
      <c r="BX5" s="62" t="s">
        <v>150</v>
      </c>
      <c r="BY5" s="62" t="s">
        <v>151</v>
      </c>
      <c r="BZ5" s="62" t="s">
        <v>152</v>
      </c>
      <c r="CA5" s="62" t="s">
        <v>153</v>
      </c>
      <c r="CB5" s="62" t="s">
        <v>154</v>
      </c>
      <c r="CC5" s="62" t="s">
        <v>162</v>
      </c>
      <c r="CD5" s="62" t="s">
        <v>156</v>
      </c>
      <c r="CE5" s="62" t="s">
        <v>157</v>
      </c>
      <c r="CF5" s="62" t="s">
        <v>147</v>
      </c>
      <c r="CG5" s="62" t="s">
        <v>148</v>
      </c>
      <c r="CH5" s="62" t="s">
        <v>149</v>
      </c>
      <c r="CI5" s="62" t="s">
        <v>150</v>
      </c>
      <c r="CJ5" s="62" t="s">
        <v>151</v>
      </c>
      <c r="CK5" s="62" t="s">
        <v>152</v>
      </c>
      <c r="CL5" s="62" t="s">
        <v>153</v>
      </c>
      <c r="CM5" s="62" t="s">
        <v>163</v>
      </c>
      <c r="CN5" s="62" t="s">
        <v>161</v>
      </c>
      <c r="CO5" s="62" t="s">
        <v>156</v>
      </c>
      <c r="CP5" s="62" t="s">
        <v>146</v>
      </c>
      <c r="CQ5" s="62" t="s">
        <v>147</v>
      </c>
      <c r="CR5" s="62" t="s">
        <v>148</v>
      </c>
      <c r="CS5" s="62" t="s">
        <v>149</v>
      </c>
      <c r="CT5" s="62" t="s">
        <v>150</v>
      </c>
      <c r="CU5" s="62" t="s">
        <v>151</v>
      </c>
      <c r="CV5" s="62" t="s">
        <v>152</v>
      </c>
      <c r="CW5" s="62" t="s">
        <v>153</v>
      </c>
      <c r="CX5" s="62" t="s">
        <v>163</v>
      </c>
      <c r="CY5" s="62" t="s">
        <v>155</v>
      </c>
      <c r="CZ5" s="62" t="s">
        <v>156</v>
      </c>
      <c r="DA5" s="62" t="s">
        <v>146</v>
      </c>
      <c r="DB5" s="62" t="s">
        <v>147</v>
      </c>
      <c r="DC5" s="62" t="s">
        <v>148</v>
      </c>
      <c r="DD5" s="62" t="s">
        <v>149</v>
      </c>
      <c r="DE5" s="62" t="s">
        <v>150</v>
      </c>
      <c r="DF5" s="62" t="s">
        <v>151</v>
      </c>
      <c r="DG5" s="62" t="s">
        <v>152</v>
      </c>
      <c r="DH5" s="62" t="s">
        <v>153</v>
      </c>
      <c r="DI5" s="62" t="s">
        <v>163</v>
      </c>
      <c r="DJ5" s="62" t="s">
        <v>161</v>
      </c>
      <c r="DK5" s="62" t="s">
        <v>145</v>
      </c>
      <c r="DL5" s="62" t="s">
        <v>164</v>
      </c>
      <c r="DM5" s="62" t="s">
        <v>147</v>
      </c>
      <c r="DN5" s="62" t="s">
        <v>148</v>
      </c>
      <c r="DO5" s="62" t="s">
        <v>149</v>
      </c>
      <c r="DP5" s="62" t="s">
        <v>150</v>
      </c>
      <c r="DQ5" s="62" t="s">
        <v>151</v>
      </c>
      <c r="DR5" s="62" t="s">
        <v>152</v>
      </c>
      <c r="DS5" s="62" t="s">
        <v>153</v>
      </c>
      <c r="DT5" s="62" t="s">
        <v>163</v>
      </c>
      <c r="DU5" s="62" t="s">
        <v>161</v>
      </c>
      <c r="DV5" s="62" t="s">
        <v>159</v>
      </c>
      <c r="DW5" s="62" t="s">
        <v>165</v>
      </c>
      <c r="DX5" s="62" t="s">
        <v>147</v>
      </c>
      <c r="DY5" s="62" t="s">
        <v>148</v>
      </c>
      <c r="DZ5" s="62" t="s">
        <v>149</v>
      </c>
      <c r="EA5" s="62" t="s">
        <v>150</v>
      </c>
      <c r="EB5" s="62" t="s">
        <v>151</v>
      </c>
      <c r="EC5" s="62" t="s">
        <v>152</v>
      </c>
      <c r="ED5" s="62" t="s">
        <v>166</v>
      </c>
      <c r="EE5" s="62" t="s">
        <v>160</v>
      </c>
      <c r="EF5" s="62" t="s">
        <v>161</v>
      </c>
      <c r="EG5" s="62" t="s">
        <v>156</v>
      </c>
      <c r="EH5" s="62" t="s">
        <v>165</v>
      </c>
      <c r="EI5" s="62" t="s">
        <v>147</v>
      </c>
      <c r="EJ5" s="62" t="s">
        <v>148</v>
      </c>
      <c r="EK5" s="62" t="s">
        <v>149</v>
      </c>
      <c r="EL5" s="62" t="s">
        <v>150</v>
      </c>
      <c r="EM5" s="62" t="s">
        <v>151</v>
      </c>
      <c r="EN5" s="62" t="s">
        <v>167</v>
      </c>
      <c r="EO5" s="62" t="s">
        <v>168</v>
      </c>
      <c r="EP5" s="62" t="s">
        <v>169</v>
      </c>
      <c r="EQ5" s="62" t="s">
        <v>162</v>
      </c>
      <c r="ER5" s="62" t="s">
        <v>156</v>
      </c>
      <c r="ES5" s="62" t="s">
        <v>164</v>
      </c>
      <c r="ET5" s="62" t="s">
        <v>147</v>
      </c>
      <c r="EU5" s="62" t="s">
        <v>148</v>
      </c>
      <c r="EV5" s="62" t="s">
        <v>149</v>
      </c>
      <c r="EW5" s="62" t="s">
        <v>150</v>
      </c>
      <c r="EX5" s="62" t="s">
        <v>151</v>
      </c>
      <c r="EY5" s="62" t="s">
        <v>152</v>
      </c>
    </row>
    <row r="6" spans="1:155" s="67" customFormat="1" x14ac:dyDescent="0.15">
      <c r="A6" s="48" t="s">
        <v>170</v>
      </c>
      <c r="B6" s="63">
        <f>B8</f>
        <v>2020</v>
      </c>
      <c r="C6" s="63">
        <f t="shared" ref="C6:M6" si="2">C8</f>
        <v>428744</v>
      </c>
      <c r="D6" s="63">
        <f t="shared" si="2"/>
        <v>46</v>
      </c>
      <c r="E6" s="63">
        <f t="shared" si="2"/>
        <v>6</v>
      </c>
      <c r="F6" s="63">
        <f t="shared" si="2"/>
        <v>0</v>
      </c>
      <c r="G6" s="63">
        <f t="shared" si="2"/>
        <v>1</v>
      </c>
      <c r="H6" s="155" t="str">
        <f>IF(H8&lt;&gt;I8,H8,"")&amp;IF(I8&lt;&gt;J8,I8,"")&amp;"　"&amp;J8</f>
        <v>長崎県雲仙・南島原保健組合（事業会計分）　公立新小浜病院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18</v>
      </c>
      <c r="R6" s="63" t="str">
        <f t="shared" si="3"/>
        <v>対象</v>
      </c>
      <c r="S6" s="63" t="str">
        <f t="shared" si="3"/>
        <v>ド</v>
      </c>
      <c r="T6" s="63" t="str">
        <f t="shared" si="3"/>
        <v>救 輪</v>
      </c>
      <c r="U6" s="64" t="str">
        <f>U8</f>
        <v>-</v>
      </c>
      <c r="V6" s="64">
        <f>V8</f>
        <v>7798</v>
      </c>
      <c r="W6" s="63" t="str">
        <f>W8</f>
        <v>非該当</v>
      </c>
      <c r="X6" s="63" t="str">
        <f t="shared" ref="X6" si="4">X8</f>
        <v>非該当</v>
      </c>
      <c r="Y6" s="63" t="str">
        <f t="shared" si="3"/>
        <v>７：１</v>
      </c>
      <c r="Z6" s="64">
        <f t="shared" si="3"/>
        <v>90</v>
      </c>
      <c r="AA6" s="64">
        <f t="shared" si="3"/>
        <v>60</v>
      </c>
      <c r="AB6" s="64" t="str">
        <f t="shared" si="3"/>
        <v>-</v>
      </c>
      <c r="AC6" s="64" t="str">
        <f t="shared" si="3"/>
        <v>-</v>
      </c>
      <c r="AD6" s="64" t="str">
        <f t="shared" si="3"/>
        <v>-</v>
      </c>
      <c r="AE6" s="64">
        <f t="shared" si="3"/>
        <v>150</v>
      </c>
      <c r="AF6" s="64">
        <f t="shared" si="3"/>
        <v>90</v>
      </c>
      <c r="AG6" s="64">
        <f t="shared" si="3"/>
        <v>60</v>
      </c>
      <c r="AH6" s="64">
        <f t="shared" si="3"/>
        <v>150</v>
      </c>
      <c r="AI6" s="65">
        <f>IF(AI8="-",NA(),AI8)</f>
        <v>106.1</v>
      </c>
      <c r="AJ6" s="65">
        <f t="shared" ref="AJ6:AR6" si="5">IF(AJ8="-",NA(),AJ8)</f>
        <v>104.7</v>
      </c>
      <c r="AK6" s="65">
        <f t="shared" si="5"/>
        <v>111.7</v>
      </c>
      <c r="AL6" s="65">
        <f t="shared" si="5"/>
        <v>102.2</v>
      </c>
      <c r="AM6" s="65">
        <f t="shared" si="5"/>
        <v>104.9</v>
      </c>
      <c r="AN6" s="65">
        <f t="shared" si="5"/>
        <v>96.7</v>
      </c>
      <c r="AO6" s="65">
        <f t="shared" si="5"/>
        <v>96.6</v>
      </c>
      <c r="AP6" s="65">
        <f t="shared" si="5"/>
        <v>97.2</v>
      </c>
      <c r="AQ6" s="65">
        <f t="shared" si="5"/>
        <v>96.9</v>
      </c>
      <c r="AR6" s="65">
        <f t="shared" si="5"/>
        <v>100.6</v>
      </c>
      <c r="AS6" s="65" t="str">
        <f>IF(AS8="-","【-】","【"&amp;SUBSTITUTE(TEXT(AS8,"#,##0.0"),"-","△")&amp;"】")</f>
        <v>【102.5】</v>
      </c>
      <c r="AT6" s="65">
        <f>IF(AT8="-",NA(),AT8)</f>
        <v>98.9</v>
      </c>
      <c r="AU6" s="65">
        <f t="shared" ref="AU6:BC6" si="6">IF(AU8="-",NA(),AU8)</f>
        <v>99.8</v>
      </c>
      <c r="AV6" s="65">
        <f t="shared" si="6"/>
        <v>98.9</v>
      </c>
      <c r="AW6" s="65">
        <f t="shared" si="6"/>
        <v>87.2</v>
      </c>
      <c r="AX6" s="65">
        <f t="shared" si="6"/>
        <v>88.1</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88.2</v>
      </c>
      <c r="BQ6" s="65">
        <f t="shared" ref="BQ6:BY6" si="8">IF(BQ8="-",NA(),BQ8)</f>
        <v>90.9</v>
      </c>
      <c r="BR6" s="65">
        <f t="shared" si="8"/>
        <v>89.2</v>
      </c>
      <c r="BS6" s="65">
        <f t="shared" si="8"/>
        <v>91.5</v>
      </c>
      <c r="BT6" s="65">
        <f t="shared" si="8"/>
        <v>92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38252</v>
      </c>
      <c r="CB6" s="66">
        <f t="shared" ref="CB6:CJ6" si="9">IF(CB8="-",NA(),CB8)</f>
        <v>37586</v>
      </c>
      <c r="CC6" s="66">
        <f t="shared" si="9"/>
        <v>38125</v>
      </c>
      <c r="CD6" s="66">
        <f t="shared" si="9"/>
        <v>36775</v>
      </c>
      <c r="CE6" s="66">
        <f t="shared" si="9"/>
        <v>39565</v>
      </c>
      <c r="CF6" s="66">
        <f t="shared" si="9"/>
        <v>33492</v>
      </c>
      <c r="CG6" s="66">
        <f t="shared" si="9"/>
        <v>34136</v>
      </c>
      <c r="CH6" s="66">
        <f t="shared" si="9"/>
        <v>34924</v>
      </c>
      <c r="CI6" s="66">
        <f t="shared" si="9"/>
        <v>35788</v>
      </c>
      <c r="CJ6" s="66">
        <f t="shared" si="9"/>
        <v>37855</v>
      </c>
      <c r="CK6" s="65" t="str">
        <f>IF(CK8="-","【-】","【"&amp;SUBSTITUTE(TEXT(CK8,"#,##0"),"-","△")&amp;"】")</f>
        <v>【56,733】</v>
      </c>
      <c r="CL6" s="66">
        <f>IF(CL8="-",NA(),CL8)</f>
        <v>11475</v>
      </c>
      <c r="CM6" s="66">
        <f t="shared" ref="CM6:CU6" si="10">IF(CM8="-",NA(),CM8)</f>
        <v>7689</v>
      </c>
      <c r="CN6" s="66">
        <f t="shared" si="10"/>
        <v>8089</v>
      </c>
      <c r="CO6" s="66">
        <f t="shared" si="10"/>
        <v>8283</v>
      </c>
      <c r="CP6" s="66">
        <f t="shared" si="10"/>
        <v>10294</v>
      </c>
      <c r="CQ6" s="66">
        <f t="shared" si="10"/>
        <v>9976</v>
      </c>
      <c r="CR6" s="66">
        <f t="shared" si="10"/>
        <v>10130</v>
      </c>
      <c r="CS6" s="66">
        <f t="shared" si="10"/>
        <v>10244</v>
      </c>
      <c r="CT6" s="66">
        <f t="shared" si="10"/>
        <v>10602</v>
      </c>
      <c r="CU6" s="66">
        <f t="shared" si="10"/>
        <v>11234</v>
      </c>
      <c r="CV6" s="65" t="str">
        <f>IF(CV8="-","【-】","【"&amp;SUBSTITUTE(TEXT(CV8,"#,##0"),"-","△")&amp;"】")</f>
        <v>【16,778】</v>
      </c>
      <c r="CW6" s="65">
        <f>IF(CW8="-",NA(),CW8)</f>
        <v>57.7</v>
      </c>
      <c r="CX6" s="65">
        <f t="shared" ref="CX6:DF6" si="11">IF(CX8="-",NA(),CX8)</f>
        <v>62.6</v>
      </c>
      <c r="CY6" s="65">
        <f t="shared" si="11"/>
        <v>62.4</v>
      </c>
      <c r="CZ6" s="65">
        <f t="shared" si="11"/>
        <v>64</v>
      </c>
      <c r="DA6" s="65">
        <f t="shared" si="11"/>
        <v>61.1</v>
      </c>
      <c r="DB6" s="65">
        <f t="shared" si="11"/>
        <v>63.4</v>
      </c>
      <c r="DC6" s="65">
        <f t="shared" si="11"/>
        <v>63.4</v>
      </c>
      <c r="DD6" s="65">
        <f t="shared" si="11"/>
        <v>63.7</v>
      </c>
      <c r="DE6" s="65">
        <f t="shared" si="11"/>
        <v>63.3</v>
      </c>
      <c r="DF6" s="65">
        <f t="shared" si="11"/>
        <v>68.5</v>
      </c>
      <c r="DG6" s="65" t="str">
        <f>IF(DG8="-","【-】","【"&amp;SUBSTITUTE(TEXT(DG8,"#,##0.0"),"-","△")&amp;"】")</f>
        <v>【58.8】</v>
      </c>
      <c r="DH6" s="65">
        <f>IF(DH8="-",NA(),DH8)</f>
        <v>17</v>
      </c>
      <c r="DI6" s="65">
        <f t="shared" ref="DI6:DQ6" si="12">IF(DI8="-",NA(),DI8)</f>
        <v>9.1</v>
      </c>
      <c r="DJ6" s="65">
        <f t="shared" si="12"/>
        <v>8.6999999999999993</v>
      </c>
      <c r="DK6" s="65">
        <f t="shared" si="12"/>
        <v>9.5</v>
      </c>
      <c r="DL6" s="65">
        <f t="shared" si="12"/>
        <v>8.8000000000000007</v>
      </c>
      <c r="DM6" s="65">
        <f t="shared" si="12"/>
        <v>18.7</v>
      </c>
      <c r="DN6" s="65">
        <f t="shared" si="12"/>
        <v>18.3</v>
      </c>
      <c r="DO6" s="65">
        <f t="shared" si="12"/>
        <v>17.7</v>
      </c>
      <c r="DP6" s="65">
        <f t="shared" si="12"/>
        <v>17.5</v>
      </c>
      <c r="DQ6" s="65">
        <f t="shared" si="12"/>
        <v>17.5</v>
      </c>
      <c r="DR6" s="65" t="str">
        <f>IF(DR8="-","【-】","【"&amp;SUBSTITUTE(TEXT(DR8,"#,##0.0"),"-","△")&amp;"】")</f>
        <v>【24.8】</v>
      </c>
      <c r="DS6" s="65">
        <f>IF(DS8="-",NA(),DS8)</f>
        <v>72.5</v>
      </c>
      <c r="DT6" s="65">
        <f t="shared" ref="DT6:EB6" si="13">IF(DT8="-",NA(),DT8)</f>
        <v>61.3</v>
      </c>
      <c r="DU6" s="65">
        <f t="shared" si="13"/>
        <v>65.3</v>
      </c>
      <c r="DV6" s="65">
        <f t="shared" si="13"/>
        <v>27.2</v>
      </c>
      <c r="DW6" s="65">
        <f t="shared" si="13"/>
        <v>30.3</v>
      </c>
      <c r="DX6" s="65">
        <f t="shared" si="13"/>
        <v>52.5</v>
      </c>
      <c r="DY6" s="65">
        <f t="shared" si="13"/>
        <v>53.5</v>
      </c>
      <c r="DZ6" s="65">
        <f t="shared" si="13"/>
        <v>54.1</v>
      </c>
      <c r="EA6" s="65">
        <f t="shared" si="13"/>
        <v>54.6</v>
      </c>
      <c r="EB6" s="65">
        <f t="shared" si="13"/>
        <v>56.9</v>
      </c>
      <c r="EC6" s="65" t="str">
        <f>IF(EC8="-","【-】","【"&amp;SUBSTITUTE(TEXT(EC8,"#,##0.0"),"-","△")&amp;"】")</f>
        <v>【54.8】</v>
      </c>
      <c r="ED6" s="65">
        <f>IF(ED8="-",NA(),ED8)</f>
        <v>83.1</v>
      </c>
      <c r="EE6" s="65">
        <f t="shared" ref="EE6:EM6" si="14">IF(EE8="-",NA(),EE8)</f>
        <v>57.1</v>
      </c>
      <c r="EF6" s="65">
        <f t="shared" si="14"/>
        <v>63.6</v>
      </c>
      <c r="EG6" s="65">
        <f t="shared" si="14"/>
        <v>48</v>
      </c>
      <c r="EH6" s="65">
        <f t="shared" si="14"/>
        <v>55.3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14557567</v>
      </c>
      <c r="EP6" s="66">
        <f t="shared" ref="EP6:EX6" si="15">IF(EP8="-",NA(),EP8)</f>
        <v>16265173</v>
      </c>
      <c r="EQ6" s="66">
        <f t="shared" si="15"/>
        <v>16282080</v>
      </c>
      <c r="ER6" s="66">
        <f t="shared" si="15"/>
        <v>37679573</v>
      </c>
      <c r="ES6" s="66">
        <f t="shared" si="15"/>
        <v>37519900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171</v>
      </c>
      <c r="B7" s="63">
        <f t="shared" ref="B7:AH7" si="16">B8</f>
        <v>2020</v>
      </c>
      <c r="C7" s="63">
        <f t="shared" si="16"/>
        <v>428744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18</v>
      </c>
      <c r="R7" s="63" t="str">
        <f t="shared" si="16"/>
        <v>対象</v>
      </c>
      <c r="S7" s="63" t="str">
        <f t="shared" si="16"/>
        <v>ド</v>
      </c>
      <c r="T7" s="63" t="str">
        <f t="shared" si="16"/>
        <v>救 輪</v>
      </c>
      <c r="U7" s="64" t="str">
        <f>U8</f>
        <v>-</v>
      </c>
      <c r="V7" s="64">
        <f>V8</f>
        <v>7798</v>
      </c>
      <c r="W7" s="63" t="str">
        <f>W8</f>
        <v>非該当</v>
      </c>
      <c r="X7" s="63" t="str">
        <f t="shared" si="16"/>
        <v>非該当</v>
      </c>
      <c r="Y7" s="63" t="str">
        <f t="shared" si="16"/>
        <v>７：１</v>
      </c>
      <c r="Z7" s="64">
        <f t="shared" si="16"/>
        <v>90</v>
      </c>
      <c r="AA7" s="64">
        <f t="shared" si="16"/>
        <v>60</v>
      </c>
      <c r="AB7" s="64" t="str">
        <f t="shared" si="16"/>
        <v>-</v>
      </c>
      <c r="AC7" s="64" t="str">
        <f t="shared" si="16"/>
        <v>-</v>
      </c>
      <c r="AD7" s="64" t="str">
        <f t="shared" si="16"/>
        <v>-</v>
      </c>
      <c r="AE7" s="64">
        <f t="shared" si="16"/>
        <v>150</v>
      </c>
      <c r="AF7" s="64">
        <f t="shared" si="16"/>
        <v>90</v>
      </c>
      <c r="AG7" s="64">
        <f t="shared" si="16"/>
        <v>60</v>
      </c>
      <c r="AH7" s="64">
        <f t="shared" si="16"/>
        <v>150</v>
      </c>
      <c r="AI7" s="65">
        <f>AI8</f>
        <v>106.1</v>
      </c>
      <c r="AJ7" s="65">
        <f t="shared" ref="AJ7:AR7" si="17">AJ8</f>
        <v>104.7</v>
      </c>
      <c r="AK7" s="65">
        <f t="shared" si="17"/>
        <v>111.7</v>
      </c>
      <c r="AL7" s="65">
        <f t="shared" si="17"/>
        <v>102.2</v>
      </c>
      <c r="AM7" s="65">
        <f t="shared" si="17"/>
        <v>104.9</v>
      </c>
      <c r="AN7" s="65">
        <f t="shared" si="17"/>
        <v>96.7</v>
      </c>
      <c r="AO7" s="65">
        <f t="shared" si="17"/>
        <v>96.6</v>
      </c>
      <c r="AP7" s="65">
        <f t="shared" si="17"/>
        <v>97.2</v>
      </c>
      <c r="AQ7" s="65">
        <f t="shared" si="17"/>
        <v>96.9</v>
      </c>
      <c r="AR7" s="65">
        <f t="shared" si="17"/>
        <v>100.6</v>
      </c>
      <c r="AS7" s="65"/>
      <c r="AT7" s="65">
        <f>AT8</f>
        <v>98.9</v>
      </c>
      <c r="AU7" s="65">
        <f t="shared" ref="AU7:BC7" si="18">AU8</f>
        <v>99.8</v>
      </c>
      <c r="AV7" s="65">
        <f t="shared" si="18"/>
        <v>98.9</v>
      </c>
      <c r="AW7" s="65">
        <f t="shared" si="18"/>
        <v>87.2</v>
      </c>
      <c r="AX7" s="65">
        <f t="shared" si="18"/>
        <v>88.1</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88.2</v>
      </c>
      <c r="BQ7" s="65">
        <f t="shared" ref="BQ7:BY7" si="20">BQ8</f>
        <v>90.9</v>
      </c>
      <c r="BR7" s="65">
        <f t="shared" si="20"/>
        <v>89.2</v>
      </c>
      <c r="BS7" s="65">
        <f t="shared" si="20"/>
        <v>91.5</v>
      </c>
      <c r="BT7" s="65">
        <f t="shared" si="20"/>
        <v>92</v>
      </c>
      <c r="BU7" s="65">
        <f t="shared" si="20"/>
        <v>69.8</v>
      </c>
      <c r="BV7" s="65">
        <f t="shared" si="20"/>
        <v>69.7</v>
      </c>
      <c r="BW7" s="65">
        <f t="shared" si="20"/>
        <v>70.099999999999994</v>
      </c>
      <c r="BX7" s="65">
        <f t="shared" si="20"/>
        <v>70.400000000000006</v>
      </c>
      <c r="BY7" s="65">
        <f t="shared" si="20"/>
        <v>65.8</v>
      </c>
      <c r="BZ7" s="65"/>
      <c r="CA7" s="66">
        <f>CA8</f>
        <v>38252</v>
      </c>
      <c r="CB7" s="66">
        <f t="shared" ref="CB7:CJ7" si="21">CB8</f>
        <v>37586</v>
      </c>
      <c r="CC7" s="66">
        <f t="shared" si="21"/>
        <v>38125</v>
      </c>
      <c r="CD7" s="66">
        <f t="shared" si="21"/>
        <v>36775</v>
      </c>
      <c r="CE7" s="66">
        <f t="shared" si="21"/>
        <v>39565</v>
      </c>
      <c r="CF7" s="66">
        <f t="shared" si="21"/>
        <v>33492</v>
      </c>
      <c r="CG7" s="66">
        <f t="shared" si="21"/>
        <v>34136</v>
      </c>
      <c r="CH7" s="66">
        <f t="shared" si="21"/>
        <v>34924</v>
      </c>
      <c r="CI7" s="66">
        <f t="shared" si="21"/>
        <v>35788</v>
      </c>
      <c r="CJ7" s="66">
        <f t="shared" si="21"/>
        <v>37855</v>
      </c>
      <c r="CK7" s="65"/>
      <c r="CL7" s="66">
        <f>CL8</f>
        <v>11475</v>
      </c>
      <c r="CM7" s="66">
        <f t="shared" ref="CM7:CU7" si="22">CM8</f>
        <v>7689</v>
      </c>
      <c r="CN7" s="66">
        <f t="shared" si="22"/>
        <v>8089</v>
      </c>
      <c r="CO7" s="66">
        <f t="shared" si="22"/>
        <v>8283</v>
      </c>
      <c r="CP7" s="66">
        <f t="shared" si="22"/>
        <v>10294</v>
      </c>
      <c r="CQ7" s="66">
        <f t="shared" si="22"/>
        <v>9976</v>
      </c>
      <c r="CR7" s="66">
        <f t="shared" si="22"/>
        <v>10130</v>
      </c>
      <c r="CS7" s="66">
        <f t="shared" si="22"/>
        <v>10244</v>
      </c>
      <c r="CT7" s="66">
        <f t="shared" si="22"/>
        <v>10602</v>
      </c>
      <c r="CU7" s="66">
        <f t="shared" si="22"/>
        <v>11234</v>
      </c>
      <c r="CV7" s="65"/>
      <c r="CW7" s="65">
        <f>CW8</f>
        <v>57.7</v>
      </c>
      <c r="CX7" s="65">
        <f t="shared" ref="CX7:DF7" si="23">CX8</f>
        <v>62.6</v>
      </c>
      <c r="CY7" s="65">
        <f t="shared" si="23"/>
        <v>62.4</v>
      </c>
      <c r="CZ7" s="65">
        <f t="shared" si="23"/>
        <v>64</v>
      </c>
      <c r="DA7" s="65">
        <f t="shared" si="23"/>
        <v>61.1</v>
      </c>
      <c r="DB7" s="65">
        <f t="shared" si="23"/>
        <v>63.4</v>
      </c>
      <c r="DC7" s="65">
        <f t="shared" si="23"/>
        <v>63.4</v>
      </c>
      <c r="DD7" s="65">
        <f t="shared" si="23"/>
        <v>63.7</v>
      </c>
      <c r="DE7" s="65">
        <f t="shared" si="23"/>
        <v>63.3</v>
      </c>
      <c r="DF7" s="65">
        <f t="shared" si="23"/>
        <v>68.5</v>
      </c>
      <c r="DG7" s="65"/>
      <c r="DH7" s="65">
        <f>DH8</f>
        <v>17</v>
      </c>
      <c r="DI7" s="65">
        <f t="shared" ref="DI7:DQ7" si="24">DI8</f>
        <v>9.1</v>
      </c>
      <c r="DJ7" s="65">
        <f t="shared" si="24"/>
        <v>8.6999999999999993</v>
      </c>
      <c r="DK7" s="65">
        <f t="shared" si="24"/>
        <v>9.5</v>
      </c>
      <c r="DL7" s="65">
        <f t="shared" si="24"/>
        <v>8.8000000000000007</v>
      </c>
      <c r="DM7" s="65">
        <f t="shared" si="24"/>
        <v>18.7</v>
      </c>
      <c r="DN7" s="65">
        <f t="shared" si="24"/>
        <v>18.3</v>
      </c>
      <c r="DO7" s="65">
        <f t="shared" si="24"/>
        <v>17.7</v>
      </c>
      <c r="DP7" s="65">
        <f t="shared" si="24"/>
        <v>17.5</v>
      </c>
      <c r="DQ7" s="65">
        <f t="shared" si="24"/>
        <v>17.5</v>
      </c>
      <c r="DR7" s="65"/>
      <c r="DS7" s="65">
        <f>DS8</f>
        <v>72.5</v>
      </c>
      <c r="DT7" s="65">
        <f t="shared" ref="DT7:EB7" si="25">DT8</f>
        <v>61.3</v>
      </c>
      <c r="DU7" s="65">
        <f t="shared" si="25"/>
        <v>65.3</v>
      </c>
      <c r="DV7" s="65">
        <f t="shared" si="25"/>
        <v>27.2</v>
      </c>
      <c r="DW7" s="65">
        <f t="shared" si="25"/>
        <v>30.3</v>
      </c>
      <c r="DX7" s="65">
        <f t="shared" si="25"/>
        <v>52.5</v>
      </c>
      <c r="DY7" s="65">
        <f t="shared" si="25"/>
        <v>53.5</v>
      </c>
      <c r="DZ7" s="65">
        <f t="shared" si="25"/>
        <v>54.1</v>
      </c>
      <c r="EA7" s="65">
        <f t="shared" si="25"/>
        <v>54.6</v>
      </c>
      <c r="EB7" s="65">
        <f t="shared" si="25"/>
        <v>56.9</v>
      </c>
      <c r="EC7" s="65"/>
      <c r="ED7" s="65">
        <f>ED8</f>
        <v>83.1</v>
      </c>
      <c r="EE7" s="65">
        <f t="shared" ref="EE7:EM7" si="26">EE8</f>
        <v>57.1</v>
      </c>
      <c r="EF7" s="65">
        <f t="shared" si="26"/>
        <v>63.6</v>
      </c>
      <c r="EG7" s="65">
        <f t="shared" si="26"/>
        <v>48</v>
      </c>
      <c r="EH7" s="65">
        <f t="shared" si="26"/>
        <v>55.3</v>
      </c>
      <c r="EI7" s="65">
        <f t="shared" si="26"/>
        <v>69.7</v>
      </c>
      <c r="EJ7" s="65">
        <f t="shared" si="26"/>
        <v>71.3</v>
      </c>
      <c r="EK7" s="65">
        <f t="shared" si="26"/>
        <v>71.400000000000006</v>
      </c>
      <c r="EL7" s="65">
        <f t="shared" si="26"/>
        <v>71.7</v>
      </c>
      <c r="EM7" s="65">
        <f t="shared" si="26"/>
        <v>72.900000000000006</v>
      </c>
      <c r="EN7" s="65"/>
      <c r="EO7" s="66">
        <f>EO8</f>
        <v>14557567</v>
      </c>
      <c r="EP7" s="66">
        <f t="shared" ref="EP7:EX7" si="27">EP8</f>
        <v>16265173</v>
      </c>
      <c r="EQ7" s="66">
        <f t="shared" si="27"/>
        <v>16282080</v>
      </c>
      <c r="ER7" s="66">
        <f t="shared" si="27"/>
        <v>37679573</v>
      </c>
      <c r="ES7" s="66">
        <f t="shared" si="27"/>
        <v>37519900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428744</v>
      </c>
      <c r="D8" s="68">
        <v>46</v>
      </c>
      <c r="E8" s="68">
        <v>6</v>
      </c>
      <c r="F8" s="68">
        <v>0</v>
      </c>
      <c r="G8" s="68">
        <v>1</v>
      </c>
      <c r="H8" s="68" t="s">
        <v>172</v>
      </c>
      <c r="I8" s="68" t="s">
        <v>173</v>
      </c>
      <c r="J8" s="68" t="s">
        <v>174</v>
      </c>
      <c r="K8" s="68" t="s">
        <v>175</v>
      </c>
      <c r="L8" s="68" t="s">
        <v>176</v>
      </c>
      <c r="M8" s="68" t="s">
        <v>177</v>
      </c>
      <c r="N8" s="68" t="s">
        <v>178</v>
      </c>
      <c r="O8" s="68" t="s">
        <v>179</v>
      </c>
      <c r="P8" s="68" t="s">
        <v>180</v>
      </c>
      <c r="Q8" s="69">
        <v>18</v>
      </c>
      <c r="R8" s="68" t="s">
        <v>181</v>
      </c>
      <c r="S8" s="68" t="s">
        <v>182</v>
      </c>
      <c r="T8" s="68" t="s">
        <v>183</v>
      </c>
      <c r="U8" s="69" t="s">
        <v>39</v>
      </c>
      <c r="V8" s="69">
        <v>7798</v>
      </c>
      <c r="W8" s="68" t="s">
        <v>184</v>
      </c>
      <c r="X8" s="68" t="s">
        <v>184</v>
      </c>
      <c r="Y8" s="70" t="s">
        <v>185</v>
      </c>
      <c r="Z8" s="69">
        <v>90</v>
      </c>
      <c r="AA8" s="69">
        <v>60</v>
      </c>
      <c r="AB8" s="69" t="s">
        <v>39</v>
      </c>
      <c r="AC8" s="69" t="s">
        <v>39</v>
      </c>
      <c r="AD8" s="69" t="s">
        <v>39</v>
      </c>
      <c r="AE8" s="69">
        <v>150</v>
      </c>
      <c r="AF8" s="69">
        <v>90</v>
      </c>
      <c r="AG8" s="69">
        <v>60</v>
      </c>
      <c r="AH8" s="69">
        <v>150</v>
      </c>
      <c r="AI8" s="71">
        <v>106.1</v>
      </c>
      <c r="AJ8" s="71">
        <v>104.7</v>
      </c>
      <c r="AK8" s="71">
        <v>111.7</v>
      </c>
      <c r="AL8" s="71">
        <v>102.2</v>
      </c>
      <c r="AM8" s="71">
        <v>104.9</v>
      </c>
      <c r="AN8" s="71">
        <v>96.7</v>
      </c>
      <c r="AO8" s="71">
        <v>96.6</v>
      </c>
      <c r="AP8" s="71">
        <v>97.2</v>
      </c>
      <c r="AQ8" s="71">
        <v>96.9</v>
      </c>
      <c r="AR8" s="71">
        <v>100.6</v>
      </c>
      <c r="AS8" s="71">
        <v>102.5</v>
      </c>
      <c r="AT8" s="71">
        <v>98.9</v>
      </c>
      <c r="AU8" s="71">
        <v>99.8</v>
      </c>
      <c r="AV8" s="71">
        <v>98.9</v>
      </c>
      <c r="AW8" s="71">
        <v>87.2</v>
      </c>
      <c r="AX8" s="71">
        <v>88.1</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88.2</v>
      </c>
      <c r="BQ8" s="71">
        <v>90.9</v>
      </c>
      <c r="BR8" s="71">
        <v>89.2</v>
      </c>
      <c r="BS8" s="71">
        <v>91.5</v>
      </c>
      <c r="BT8" s="71">
        <v>92</v>
      </c>
      <c r="BU8" s="71">
        <v>69.8</v>
      </c>
      <c r="BV8" s="71">
        <v>69.7</v>
      </c>
      <c r="BW8" s="71">
        <v>70.099999999999994</v>
      </c>
      <c r="BX8" s="71">
        <v>70.400000000000006</v>
      </c>
      <c r="BY8" s="71">
        <v>65.8</v>
      </c>
      <c r="BZ8" s="71">
        <v>67.2</v>
      </c>
      <c r="CA8" s="72">
        <v>38252</v>
      </c>
      <c r="CB8" s="72">
        <v>37586</v>
      </c>
      <c r="CC8" s="72">
        <v>38125</v>
      </c>
      <c r="CD8" s="72">
        <v>36775</v>
      </c>
      <c r="CE8" s="72">
        <v>39565</v>
      </c>
      <c r="CF8" s="72">
        <v>33492</v>
      </c>
      <c r="CG8" s="72">
        <v>34136</v>
      </c>
      <c r="CH8" s="72">
        <v>34924</v>
      </c>
      <c r="CI8" s="72">
        <v>35788</v>
      </c>
      <c r="CJ8" s="72">
        <v>37855</v>
      </c>
      <c r="CK8" s="71">
        <v>56733</v>
      </c>
      <c r="CL8" s="72">
        <v>11475</v>
      </c>
      <c r="CM8" s="72">
        <v>7689</v>
      </c>
      <c r="CN8" s="72">
        <v>8089</v>
      </c>
      <c r="CO8" s="72">
        <v>8283</v>
      </c>
      <c r="CP8" s="72">
        <v>10294</v>
      </c>
      <c r="CQ8" s="72">
        <v>9976</v>
      </c>
      <c r="CR8" s="72">
        <v>10130</v>
      </c>
      <c r="CS8" s="72">
        <v>10244</v>
      </c>
      <c r="CT8" s="72">
        <v>10602</v>
      </c>
      <c r="CU8" s="72">
        <v>11234</v>
      </c>
      <c r="CV8" s="71">
        <v>16778</v>
      </c>
      <c r="CW8" s="72">
        <v>57.7</v>
      </c>
      <c r="CX8" s="72">
        <v>62.6</v>
      </c>
      <c r="CY8" s="72">
        <v>62.4</v>
      </c>
      <c r="CZ8" s="72">
        <v>64</v>
      </c>
      <c r="DA8" s="72">
        <v>61.1</v>
      </c>
      <c r="DB8" s="72">
        <v>63.4</v>
      </c>
      <c r="DC8" s="72">
        <v>63.4</v>
      </c>
      <c r="DD8" s="72">
        <v>63.7</v>
      </c>
      <c r="DE8" s="72">
        <v>63.3</v>
      </c>
      <c r="DF8" s="72">
        <v>68.5</v>
      </c>
      <c r="DG8" s="72">
        <v>58.8</v>
      </c>
      <c r="DH8" s="72">
        <v>17</v>
      </c>
      <c r="DI8" s="72">
        <v>9.1</v>
      </c>
      <c r="DJ8" s="72">
        <v>8.6999999999999993</v>
      </c>
      <c r="DK8" s="72">
        <v>9.5</v>
      </c>
      <c r="DL8" s="72">
        <v>8.8000000000000007</v>
      </c>
      <c r="DM8" s="72">
        <v>18.7</v>
      </c>
      <c r="DN8" s="72">
        <v>18.3</v>
      </c>
      <c r="DO8" s="72">
        <v>17.7</v>
      </c>
      <c r="DP8" s="72">
        <v>17.5</v>
      </c>
      <c r="DQ8" s="72">
        <v>17.5</v>
      </c>
      <c r="DR8" s="72">
        <v>24.8</v>
      </c>
      <c r="DS8" s="71">
        <v>72.5</v>
      </c>
      <c r="DT8" s="71">
        <v>61.3</v>
      </c>
      <c r="DU8" s="71">
        <v>65.3</v>
      </c>
      <c r="DV8" s="71">
        <v>27.2</v>
      </c>
      <c r="DW8" s="71">
        <v>30.3</v>
      </c>
      <c r="DX8" s="71">
        <v>52.5</v>
      </c>
      <c r="DY8" s="71">
        <v>53.5</v>
      </c>
      <c r="DZ8" s="71">
        <v>54.1</v>
      </c>
      <c r="EA8" s="71">
        <v>54.6</v>
      </c>
      <c r="EB8" s="71">
        <v>56.9</v>
      </c>
      <c r="EC8" s="71">
        <v>54.8</v>
      </c>
      <c r="ED8" s="71">
        <v>83.1</v>
      </c>
      <c r="EE8" s="71">
        <v>57.1</v>
      </c>
      <c r="EF8" s="71">
        <v>63.6</v>
      </c>
      <c r="EG8" s="71">
        <v>48</v>
      </c>
      <c r="EH8" s="71">
        <v>55.3</v>
      </c>
      <c r="EI8" s="71">
        <v>69.7</v>
      </c>
      <c r="EJ8" s="71">
        <v>71.3</v>
      </c>
      <c r="EK8" s="71">
        <v>71.400000000000006</v>
      </c>
      <c r="EL8" s="71">
        <v>71.7</v>
      </c>
      <c r="EM8" s="71">
        <v>72.900000000000006</v>
      </c>
      <c r="EN8" s="71">
        <v>70.3</v>
      </c>
      <c r="EO8" s="72">
        <v>14557567</v>
      </c>
      <c r="EP8" s="72">
        <v>16265173</v>
      </c>
      <c r="EQ8" s="72">
        <v>16282080</v>
      </c>
      <c r="ER8" s="72">
        <v>37679573</v>
      </c>
      <c r="ES8" s="72">
        <v>37519900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桃子</cp:lastModifiedBy>
  <dcterms:modified xsi:type="dcterms:W3CDTF">2022-02-16T08:24:34Z</dcterms:modified>
</cp:coreProperties>
</file>