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32557oa\Desktop\"/>
    </mc:Choice>
  </mc:AlternateContent>
  <xr:revisionPtr revIDLastSave="0" documentId="8_{36E57F64-A835-457C-8B0F-27EDDDD48C88}" xr6:coauthVersionLast="36" xr6:coauthVersionMax="36" xr10:uidLastSave="{00000000-0000-0000-0000-000000000000}"/>
  <workbookProtection workbookAlgorithmName="SHA-512" workbookHashValue="KOEofyWPpCFZUfLVeUHLIzfM6/BY1winecoD5IH3pQa8qM2rIXcbuQhgFzw09USze0bNoaTiFDKuBOvvrMJgEQ==" workbookSaltValue="nBJswWQKnQwMh+3lzR75+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30" i="4"/>
  <c r="BZ51" i="4"/>
  <c r="BG30" i="4"/>
  <c r="LE76" i="4"/>
  <c r="FX51" i="4"/>
  <c r="BG51" i="4"/>
  <c r="AV76" i="4"/>
  <c r="KO51" i="4"/>
  <c r="KO30" i="4"/>
  <c r="HP76" i="4"/>
  <c r="FX30" i="4"/>
  <c r="FE51" i="4"/>
  <c r="HA76" i="4"/>
  <c r="AN51" i="4"/>
  <c r="FE30" i="4"/>
  <c r="AN30" i="4"/>
  <c r="AG76" i="4"/>
  <c r="JV51" i="4"/>
  <c r="KP76" i="4"/>
  <c r="JV30" i="4"/>
  <c r="KA76" i="4"/>
  <c r="EL51" i="4"/>
  <c r="JC30" i="4"/>
  <c r="R76" i="4"/>
  <c r="GL76" i="4"/>
  <c r="U51" i="4"/>
  <c r="EL30" i="4"/>
  <c r="JC51" i="4"/>
  <c r="U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<sst xmlns="http://schemas.openxmlformats.org/spreadsheetml/2006/main" count="278" uniqueCount="133">
  <si>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</si>
  <si>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</si>
  <si>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</si>
  <si>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</si>
  <si>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</si>
  <si>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</si>
  <si>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</si>
  <si>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</si>
  <si>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</si>
  <si>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</si>
  <si>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</si>
  <si>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</si>
  <si>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</si>
  <si>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</si>
  <si>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</si>
  <si>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</si>
  <si>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</si>
  <si>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</si>
  <si>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</si>
  <si>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</si>
  <si>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</si>
  <si>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</si>
  <si>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</si>
  <si>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</si>
  <si>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</si>
  <si>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</si>
  <si>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</si>
  <si>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</si>
  <si>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</si>
  <si>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</si>
  <si>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</si>
  <si>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</si>
  <si>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</si>
  <si>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</si>
  <si>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</si>
  <si>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</si>
  <si>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</si>
  <si>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</si>
  <si>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</si>
  <si>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</si>
  <si>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</si>
  <si>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</si>
  <si>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</si>
  <si>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</si>
  <si>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</si>
  <si>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</si>
  <si>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</si>
  <si>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</si>
  <si>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</si>
  <si>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</si>
  <si>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</si>
  <si>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</si>
  <si>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</si>
  <si>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</si>
  <si>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</si>
  <si>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</si>
  <si>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</si>
  <si>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</si>
  <si>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</si>
  <si>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</si>
  <si>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</si>
  <si>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</si>
  <si>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</si>
  <si>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</si>
  <si>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</si>
  <si>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</si>
  <si>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</si>
  <si>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</si>
  <si>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</si>
  <si>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</si>
  <si>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</si>
  <si>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</si>
  <si>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</si>
  <si>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</si>
  <si>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</si>
  <si>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</si>
  <si>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</si>
  <si>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</si>
  <si>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</si>
  <si>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</si>
  <si>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</si>
  <si>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</si>
  <si>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</si>
  <si>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</si>
  <si>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</si>
  <si>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</si>
  <si>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</si>
  <si>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</si>
  <si>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</si>
  <si>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</si>
  <si>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</si>
  <si>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</si>
  <si>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</si>
  <si>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</si>
  <si>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</si>
  <si>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</si>
  <si>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</si>
  <si>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</si>
  <si>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</si>
  <si>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</si>
  <si>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</si>
  <si>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</si>
  <si>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</si>
  <si>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</si>
  <si>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</si>
  <si>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</si>
  <si>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</si>
  <si>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</si>
  <si>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</si>
  <si>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</si>
  <si>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</si>
  <si>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</si>
  <si>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諫早市</t>
  </si>
  <si>
    <t>諫早市高城駐車場</t>
  </si>
  <si>
    <t>法非適用</t>
  </si>
  <si>
    <t>駐車場整備事業</t>
  </si>
  <si>
    <t>-</t>
  </si>
  <si>
    <t>Ａ１Ｂ２</t>
  </si>
  <si>
    <t>非設置</t>
  </si>
  <si>
    <t>該当数値なし</t>
  </si>
  <si>
    <t>都市計画駐車場 届出駐車場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</si>
  <si>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</si>
  <si>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</si>
  <si>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</si>
  <si>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</si>
  <si>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</si>
  <si>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</si>
  <si>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</si>
  <si>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</si>
  <si>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こ数年は稼働率が１００％を超えていたが、新型コロナウイルス感染症の影響を受け、市役所前広場を利用したイベントの中止や駐車場近隣施設の利用者が減少したことにより、普通駐車の利用が減少し稼働率が１００％を切っている。
　今後は、料金徴収収納に関する事業報告書や駐車場管理システム等で稼働状況を確認しながら、普通駐車と定期駐車の収容台数のバランスを調整し、当面は稼働率が安定するように努める。
　</t>
    <rPh sb="3" eb="5">
      <t>スウネン</t>
    </rPh>
    <rPh sb="6" eb="8">
      <t>カドウ</t>
    </rPh>
    <rPh sb="8" eb="9">
      <t>リツ</t>
    </rPh>
    <rPh sb="15" eb="16">
      <t>コ</t>
    </rPh>
    <rPh sb="22" eb="24">
      <t>シンガタ</t>
    </rPh>
    <rPh sb="31" eb="34">
      <t>カンセンショウ</t>
    </rPh>
    <rPh sb="35" eb="37">
      <t>エイキョウ</t>
    </rPh>
    <rPh sb="38" eb="39">
      <t>ウ</t>
    </rPh>
    <rPh sb="41" eb="44">
      <t>シヤクショ</t>
    </rPh>
    <rPh sb="44" eb="45">
      <t>マエ</t>
    </rPh>
    <rPh sb="45" eb="47">
      <t>ヒロバ</t>
    </rPh>
    <rPh sb="48" eb="50">
      <t>リヨウ</t>
    </rPh>
    <rPh sb="57" eb="59">
      <t>チュウシ</t>
    </rPh>
    <rPh sb="60" eb="63">
      <t>チュウシャジョウ</t>
    </rPh>
    <rPh sb="63" eb="65">
      <t>キンリン</t>
    </rPh>
    <rPh sb="65" eb="67">
      <t>シセツ</t>
    </rPh>
    <rPh sb="68" eb="71">
      <t>リヨウシャ</t>
    </rPh>
    <rPh sb="72" eb="74">
      <t>ゲンショウ</t>
    </rPh>
    <rPh sb="82" eb="84">
      <t>フツウ</t>
    </rPh>
    <rPh sb="84" eb="86">
      <t>チュウシャ</t>
    </rPh>
    <rPh sb="87" eb="89">
      <t>リヨウ</t>
    </rPh>
    <rPh sb="90" eb="92">
      <t>ゲンショウ</t>
    </rPh>
    <rPh sb="93" eb="95">
      <t>カドウ</t>
    </rPh>
    <rPh sb="95" eb="96">
      <t>リツ</t>
    </rPh>
    <rPh sb="102" eb="103">
      <t>キ</t>
    </rPh>
    <rPh sb="110" eb="112">
      <t>コンゴ</t>
    </rPh>
    <rPh sb="114" eb="116">
      <t>リョウキン</t>
    </rPh>
    <rPh sb="116" eb="118">
      <t>チョウシュウ</t>
    </rPh>
    <rPh sb="118" eb="120">
      <t>シュウノウ</t>
    </rPh>
    <rPh sb="121" eb="122">
      <t>カン</t>
    </rPh>
    <rPh sb="124" eb="126">
      <t>ジギョウ</t>
    </rPh>
    <rPh sb="126" eb="129">
      <t>ホウコクショ</t>
    </rPh>
    <rPh sb="130" eb="133">
      <t>チュウシャジョウ</t>
    </rPh>
    <rPh sb="133" eb="135">
      <t>カンリ</t>
    </rPh>
    <rPh sb="139" eb="140">
      <t>トウ</t>
    </rPh>
    <rPh sb="141" eb="143">
      <t>カドウ</t>
    </rPh>
    <rPh sb="143" eb="145">
      <t>ジョウキョウ</t>
    </rPh>
    <rPh sb="146" eb="148">
      <t>カクニン</t>
    </rPh>
    <rPh sb="153" eb="155">
      <t>フツウ</t>
    </rPh>
    <rPh sb="155" eb="157">
      <t>チュウシャ</t>
    </rPh>
    <rPh sb="158" eb="160">
      <t>テイキ</t>
    </rPh>
    <rPh sb="160" eb="162">
      <t>チュウシャ</t>
    </rPh>
    <rPh sb="163" eb="165">
      <t>シュウヨウ</t>
    </rPh>
    <rPh sb="165" eb="167">
      <t>ダイスウ</t>
    </rPh>
    <rPh sb="173" eb="175">
      <t>チョウセイ</t>
    </rPh>
    <rPh sb="177" eb="179">
      <t>トウメン</t>
    </rPh>
    <rPh sb="180" eb="182">
      <t>カドウ</t>
    </rPh>
    <rPh sb="182" eb="183">
      <t>リツ</t>
    </rPh>
    <rPh sb="184" eb="186">
      <t>アンテイ</t>
    </rPh>
    <rPh sb="191" eb="192">
      <t>ツト</t>
    </rPh>
    <phoneticPr fontId="5"/>
  </si>
  <si>
    <t>　全ての指標において新型コロナウイルス感染症の影響を大きく受けている。
　①収益的収支比率、④売上高ＧＯＰ比率、⑤ＥＢＩＴＤＡについては、事業は計画通り進めたものの、コロナの影響により収益が減少したためそれぞれの数値が減少となっている。
　反対に②他会計補助金比率、③駐車台数１台当たりの他会計補助金額は、コロナの影響により収益が減少したことにより、予算に不足が生じ、一般会計からの繰り入れを行ったため数値が増加しているもの。
　今後は収益の見込みを引き下げ、それに見合った事業計画としていく。</t>
    <rPh sb="1" eb="2">
      <t>スベ</t>
    </rPh>
    <rPh sb="4" eb="6">
      <t>シヒョウ</t>
    </rPh>
    <rPh sb="10" eb="12">
      <t>シンガタ</t>
    </rPh>
    <rPh sb="19" eb="22">
      <t>カンセンショウ</t>
    </rPh>
    <rPh sb="23" eb="25">
      <t>エイキョウ</t>
    </rPh>
    <rPh sb="26" eb="27">
      <t>オオ</t>
    </rPh>
    <rPh sb="29" eb="30">
      <t>ウ</t>
    </rPh>
    <rPh sb="38" eb="41">
      <t>シュウエキテキ</t>
    </rPh>
    <rPh sb="41" eb="43">
      <t>シュウシ</t>
    </rPh>
    <rPh sb="43" eb="45">
      <t>ヒリツ</t>
    </rPh>
    <rPh sb="47" eb="49">
      <t>ウリアゲ</t>
    </rPh>
    <rPh sb="49" eb="50">
      <t>ダカ</t>
    </rPh>
    <rPh sb="53" eb="55">
      <t>ヒリツ</t>
    </rPh>
    <rPh sb="69" eb="71">
      <t>ジギョウ</t>
    </rPh>
    <rPh sb="72" eb="74">
      <t>ケイカク</t>
    </rPh>
    <rPh sb="74" eb="75">
      <t>ドオ</t>
    </rPh>
    <rPh sb="76" eb="77">
      <t>スス</t>
    </rPh>
    <rPh sb="87" eb="89">
      <t>エイキョウ</t>
    </rPh>
    <rPh sb="92" eb="94">
      <t>シュウエキ</t>
    </rPh>
    <rPh sb="95" eb="97">
      <t>ゲンショウ</t>
    </rPh>
    <rPh sb="106" eb="108">
      <t>スウチ</t>
    </rPh>
    <rPh sb="109" eb="111">
      <t>ゲンショウ</t>
    </rPh>
    <rPh sb="120" eb="122">
      <t>ハンタイ</t>
    </rPh>
    <rPh sb="124" eb="125">
      <t>タ</t>
    </rPh>
    <rPh sb="125" eb="127">
      <t>カイケイ</t>
    </rPh>
    <rPh sb="127" eb="130">
      <t>ホジョキン</t>
    </rPh>
    <rPh sb="130" eb="132">
      <t>ヒリツ</t>
    </rPh>
    <rPh sb="134" eb="136">
      <t>チュウシャ</t>
    </rPh>
    <rPh sb="136" eb="138">
      <t>ダイスウ</t>
    </rPh>
    <rPh sb="139" eb="140">
      <t>ダイ</t>
    </rPh>
    <rPh sb="140" eb="141">
      <t>ア</t>
    </rPh>
    <rPh sb="144" eb="145">
      <t>タ</t>
    </rPh>
    <rPh sb="145" eb="147">
      <t>カイケイ</t>
    </rPh>
    <rPh sb="147" eb="149">
      <t>ホジョ</t>
    </rPh>
    <rPh sb="149" eb="151">
      <t>キンガク</t>
    </rPh>
    <rPh sb="157" eb="159">
      <t>エイキョウ</t>
    </rPh>
    <rPh sb="162" eb="164">
      <t>シュウエキ</t>
    </rPh>
    <rPh sb="165" eb="167">
      <t>ゲンショウ</t>
    </rPh>
    <rPh sb="175" eb="177">
      <t>ヨサン</t>
    </rPh>
    <rPh sb="178" eb="180">
      <t>フソク</t>
    </rPh>
    <rPh sb="181" eb="182">
      <t>ショウ</t>
    </rPh>
    <rPh sb="184" eb="186">
      <t>イッパン</t>
    </rPh>
    <rPh sb="186" eb="188">
      <t>カイケイ</t>
    </rPh>
    <rPh sb="191" eb="192">
      <t>ク</t>
    </rPh>
    <rPh sb="193" eb="194">
      <t>イ</t>
    </rPh>
    <rPh sb="196" eb="197">
      <t>オコナ</t>
    </rPh>
    <rPh sb="201" eb="203">
      <t>スウチ</t>
    </rPh>
    <rPh sb="204" eb="206">
      <t>ゾウカ</t>
    </rPh>
    <rPh sb="215" eb="217">
      <t>コンゴ</t>
    </rPh>
    <rPh sb="218" eb="220">
      <t>シュウエキ</t>
    </rPh>
    <rPh sb="221" eb="223">
      <t>ミコ</t>
    </rPh>
    <rPh sb="225" eb="226">
      <t>ヒ</t>
    </rPh>
    <rPh sb="227" eb="228">
      <t>サ</t>
    </rPh>
    <rPh sb="233" eb="235">
      <t>ミア</t>
    </rPh>
    <rPh sb="237" eb="239">
      <t>ジギョウ</t>
    </rPh>
    <rPh sb="239" eb="241">
      <t>ケイカク</t>
    </rPh>
    <phoneticPr fontId="5"/>
  </si>
  <si>
    <t>　当駐車場が供用を開始してから２４年が経過し、経年劣化を原因とする費用の嵩む補修箇所が見られるため、関係団体と連携を図りながら、剰余金の範囲内で改修工事などの設備投資を行い、建物の長寿命化を目指す。
　また、駐車場管制設備機器についても、より効率化できるよう研究するとともに、資産の有効活用に努める。</t>
    <rPh sb="1" eb="2">
      <t>トウ</t>
    </rPh>
    <rPh sb="2" eb="5">
      <t>チュウシャジョウ</t>
    </rPh>
    <rPh sb="6" eb="8">
      <t>キョウヨウ</t>
    </rPh>
    <rPh sb="9" eb="11">
      <t>カイシ</t>
    </rPh>
    <rPh sb="17" eb="18">
      <t>ネン</t>
    </rPh>
    <rPh sb="19" eb="21">
      <t>ケイカ</t>
    </rPh>
    <rPh sb="23" eb="25">
      <t>ケイネン</t>
    </rPh>
    <rPh sb="25" eb="27">
      <t>レッカ</t>
    </rPh>
    <rPh sb="28" eb="30">
      <t>ゲンイン</t>
    </rPh>
    <rPh sb="33" eb="35">
      <t>ヒヨウ</t>
    </rPh>
    <rPh sb="36" eb="37">
      <t>カサ</t>
    </rPh>
    <rPh sb="38" eb="40">
      <t>ホシュウ</t>
    </rPh>
    <rPh sb="40" eb="42">
      <t>カショ</t>
    </rPh>
    <rPh sb="43" eb="44">
      <t>ミ</t>
    </rPh>
    <rPh sb="50" eb="52">
      <t>カンケイ</t>
    </rPh>
    <rPh sb="52" eb="54">
      <t>ダンタイ</t>
    </rPh>
    <rPh sb="55" eb="57">
      <t>レンケイ</t>
    </rPh>
    <rPh sb="58" eb="59">
      <t>ハカ</t>
    </rPh>
    <rPh sb="64" eb="67">
      <t>ジョウヨキン</t>
    </rPh>
    <rPh sb="68" eb="71">
      <t>ハンイナイ</t>
    </rPh>
    <rPh sb="72" eb="74">
      <t>カイシュウ</t>
    </rPh>
    <rPh sb="74" eb="76">
      <t>コウジ</t>
    </rPh>
    <rPh sb="79" eb="81">
      <t>セツビ</t>
    </rPh>
    <rPh sb="81" eb="83">
      <t>トウシ</t>
    </rPh>
    <rPh sb="84" eb="85">
      <t>オコナ</t>
    </rPh>
    <rPh sb="87" eb="89">
      <t>タテモノ</t>
    </rPh>
    <rPh sb="90" eb="94">
      <t>チョウジュミョウカ</t>
    </rPh>
    <rPh sb="95" eb="97">
      <t>メザ</t>
    </rPh>
    <rPh sb="104" eb="107">
      <t>チュウシャジョウ</t>
    </rPh>
    <rPh sb="107" eb="109">
      <t>カンセイ</t>
    </rPh>
    <rPh sb="109" eb="111">
      <t>セツビ</t>
    </rPh>
    <rPh sb="111" eb="113">
      <t>キキ</t>
    </rPh>
    <rPh sb="121" eb="124">
      <t>コウリツカ</t>
    </rPh>
    <rPh sb="129" eb="131">
      <t>ケンキュウ</t>
    </rPh>
    <rPh sb="138" eb="140">
      <t>シサン</t>
    </rPh>
    <rPh sb="141" eb="143">
      <t>ユウコウ</t>
    </rPh>
    <rPh sb="143" eb="145">
      <t>カツヨウ</t>
    </rPh>
    <rPh sb="146" eb="147">
      <t>ツト</t>
    </rPh>
    <phoneticPr fontId="5"/>
  </si>
  <si>
    <t>　本施設は、平成９年２月の供用開始から２４年経過しており、経年劣化を原因とする費用の嵩む補修箇所があり、また新型コロナウイルス感染症の影響により収入が減少している。
　今後も市街地を訪れる市民の駐車場として利用していただくために、新型コロナウイルス感染症が収束するまでは、収入に応じ、必要な設備改修を計画的に行いながら健全経営を図っていく。</t>
    <rPh sb="1" eb="2">
      <t>ホン</t>
    </rPh>
    <rPh sb="2" eb="4">
      <t>シセツ</t>
    </rPh>
    <rPh sb="6" eb="8">
      <t>ヘイセイ</t>
    </rPh>
    <rPh sb="9" eb="10">
      <t>ネン</t>
    </rPh>
    <rPh sb="11" eb="12">
      <t>ガツ</t>
    </rPh>
    <rPh sb="13" eb="15">
      <t>キョウヨウ</t>
    </rPh>
    <rPh sb="15" eb="17">
      <t>カイシ</t>
    </rPh>
    <rPh sb="21" eb="22">
      <t>ネン</t>
    </rPh>
    <rPh sb="22" eb="24">
      <t>ケイカ</t>
    </rPh>
    <rPh sb="29" eb="31">
      <t>ケイネン</t>
    </rPh>
    <rPh sb="31" eb="33">
      <t>レッカ</t>
    </rPh>
    <rPh sb="34" eb="36">
      <t>ゲンイン</t>
    </rPh>
    <rPh sb="39" eb="41">
      <t>ヒヨウ</t>
    </rPh>
    <rPh sb="42" eb="43">
      <t>カサ</t>
    </rPh>
    <rPh sb="44" eb="46">
      <t>ホシュウ</t>
    </rPh>
    <rPh sb="46" eb="48">
      <t>カショ</t>
    </rPh>
    <rPh sb="54" eb="56">
      <t>シンガタ</t>
    </rPh>
    <rPh sb="63" eb="66">
      <t>カンセンショウ</t>
    </rPh>
    <rPh sb="67" eb="69">
      <t>エイキョウ</t>
    </rPh>
    <rPh sb="72" eb="74">
      <t>シュウニュウ</t>
    </rPh>
    <rPh sb="75" eb="77">
      <t>ゲンショウ</t>
    </rPh>
    <rPh sb="84" eb="86">
      <t>コンゴ</t>
    </rPh>
    <rPh sb="87" eb="90">
      <t>シガイチ</t>
    </rPh>
    <rPh sb="91" eb="92">
      <t>オトズ</t>
    </rPh>
    <rPh sb="94" eb="96">
      <t>シミン</t>
    </rPh>
    <rPh sb="97" eb="100">
      <t>チュウシャジョウ</t>
    </rPh>
    <rPh sb="103" eb="105">
      <t>リヨウ</t>
    </rPh>
    <rPh sb="115" eb="117">
      <t>シンガタ</t>
    </rPh>
    <rPh sb="124" eb="127">
      <t>カンセンショウ</t>
    </rPh>
    <rPh sb="128" eb="130">
      <t>シュウソク</t>
    </rPh>
    <rPh sb="136" eb="138">
      <t>シュウニュウ</t>
    </rPh>
    <rPh sb="139" eb="140">
      <t>オウ</t>
    </rPh>
    <rPh sb="142" eb="144">
      <t>ヒツヨウ</t>
    </rPh>
    <rPh sb="145" eb="147">
      <t>セツビ</t>
    </rPh>
    <rPh sb="147" eb="149">
      <t>カイシュウ</t>
    </rPh>
    <rPh sb="150" eb="153">
      <t>ケイカクテキ</t>
    </rPh>
    <rPh sb="154" eb="155">
      <t>オコナ</t>
    </rPh>
    <rPh sb="159" eb="161">
      <t>ケンゼン</t>
    </rPh>
    <rPh sb="161" eb="163">
      <t>ケイエイ</t>
    </rPh>
    <rPh sb="164" eb="16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</si>
</sst>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99.6</c:v>
                </c:pt>
                <c:pt idx="1">
                  <c:v>194</c:v>
                </c:pt>
                <c:pt idx="2">
                  <c:v>198.2</c:v>
                </c:pt>
                <c:pt idx="3">
                  <c:v>198.8</c:v>
                </c:pt>
                <c:pt idx="4">
                  <c:v>155.1</c:v>
                </c:pt>
              </c:numCache>
            </c:numRef>
          </c:val>
          <c:extLst>
            <c:ext xmlns:c16="http://schemas.microsoft.com/office/drawing/2014/chart" uri="{C3380CC4-5D6E-409C-BE32-E72D297353CC}">
              <c16:uniqueId val="{00000000-888C-4951-98AB-6117E76C5D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888C-4951-98AB-6117E76C5D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11-4635-95C1-FEECB5A1ED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8411-4635-95C1-FEECB5A1EDA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464-4582-B9EB-38AA4758F9D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64-4582-B9EB-38AA4758F9D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F50-44A4-B47C-B2965148A5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F50-44A4-B47C-B2965148A5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7.5</c:v>
                </c:pt>
                <c:pt idx="1">
                  <c:v>0</c:v>
                </c:pt>
                <c:pt idx="2">
                  <c:v>0</c:v>
                </c:pt>
                <c:pt idx="3">
                  <c:v>0</c:v>
                </c:pt>
                <c:pt idx="4">
                  <c:v>1.6</c:v>
                </c:pt>
              </c:numCache>
            </c:numRef>
          </c:val>
          <c:extLst>
            <c:ext xmlns:c16="http://schemas.microsoft.com/office/drawing/2014/chart" uri="{C3380CC4-5D6E-409C-BE32-E72D297353CC}">
              <c16:uniqueId val="{00000000-E946-4AF1-AF37-83315D4E408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E946-4AF1-AF37-83315D4E408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30</c:v>
                </c:pt>
                <c:pt idx="1">
                  <c:v>0</c:v>
                </c:pt>
                <c:pt idx="2">
                  <c:v>0</c:v>
                </c:pt>
                <c:pt idx="3">
                  <c:v>0</c:v>
                </c:pt>
                <c:pt idx="4">
                  <c:v>4</c:v>
                </c:pt>
              </c:numCache>
            </c:numRef>
          </c:val>
          <c:extLst>
            <c:ext xmlns:c16="http://schemas.microsoft.com/office/drawing/2014/chart" uri="{C3380CC4-5D6E-409C-BE32-E72D297353CC}">
              <c16:uniqueId val="{00000000-F298-4ADD-B32F-4AED3F551B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F298-4ADD-B32F-4AED3F551BA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101.2</c:v>
                </c:pt>
                <c:pt idx="1">
                  <c:v>102</c:v>
                </c:pt>
                <c:pt idx="2">
                  <c:v>101.2</c:v>
                </c:pt>
                <c:pt idx="3">
                  <c:v>104.7</c:v>
                </c:pt>
                <c:pt idx="4">
                  <c:v>94.1</c:v>
                </c:pt>
              </c:numCache>
            </c:numRef>
          </c:val>
          <c:extLst>
            <c:ext xmlns:c16="http://schemas.microsoft.com/office/drawing/2014/chart" uri="{C3380CC4-5D6E-409C-BE32-E72D297353CC}">
              <c16:uniqueId val="{00000000-5547-4EA4-85A9-F1C69CB73D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5547-4EA4-85A9-F1C69CB73D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49</c:v>
                </c:pt>
                <c:pt idx="1">
                  <c:v>48</c:v>
                </c:pt>
                <c:pt idx="2">
                  <c:v>49.5</c:v>
                </c:pt>
                <c:pt idx="3">
                  <c:v>49.7</c:v>
                </c:pt>
                <c:pt idx="4">
                  <c:v>34.9</c:v>
                </c:pt>
              </c:numCache>
            </c:numRef>
          </c:val>
          <c:extLst>
            <c:ext xmlns:c16="http://schemas.microsoft.com/office/drawing/2014/chart" uri="{C3380CC4-5D6E-409C-BE32-E72D297353CC}">
              <c16:uniqueId val="{00000000-2B00-42D5-9022-0F27A5DC7C8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2B00-42D5-9022-0F27A5DC7C8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17051</c:v>
                </c:pt>
                <c:pt idx="1">
                  <c:v>17039</c:v>
                </c:pt>
                <c:pt idx="2">
                  <c:v>17428</c:v>
                </c:pt>
                <c:pt idx="3">
                  <c:v>18521</c:v>
                </c:pt>
                <c:pt idx="4">
                  <c:v>10911</c:v>
                </c:pt>
              </c:numCache>
            </c:numRef>
          </c:val>
          <c:extLst>
            <c:ext xmlns:c16="http://schemas.microsoft.com/office/drawing/2014/chart" uri="{C3380CC4-5D6E-409C-BE32-E72D297353CC}">
              <c16:uniqueId val="{00000000-A122-46B2-89D2-300103176A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A122-46B2-89D2-300103176A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1" zoomScale="60" zoomScaleNormal="60" zoomScaleSheetLayoutView="70" workbookViewId="0">
      <selection activeCell="HE58" sqref="HE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長崎県諫早市　諫早市高城駐車場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6731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99.6</v>
      </c>
      <c r="V31" s="118"/>
      <c r="W31" s="118"/>
      <c r="X31" s="118"/>
      <c r="Y31" s="118"/>
      <c r="Z31" s="118"/>
      <c r="AA31" s="118"/>
      <c r="AB31" s="118"/>
      <c r="AC31" s="118"/>
      <c r="AD31" s="118"/>
      <c r="AE31" s="118"/>
      <c r="AF31" s="118"/>
      <c r="AG31" s="118"/>
      <c r="AH31" s="118"/>
      <c r="AI31" s="118"/>
      <c r="AJ31" s="118"/>
      <c r="AK31" s="118"/>
      <c r="AL31" s="118"/>
      <c r="AM31" s="118"/>
      <c r="AN31" s="118">
        <f>データ!Z7</f>
        <v>194</v>
      </c>
      <c r="AO31" s="118"/>
      <c r="AP31" s="118"/>
      <c r="AQ31" s="118"/>
      <c r="AR31" s="118"/>
      <c r="AS31" s="118"/>
      <c r="AT31" s="118"/>
      <c r="AU31" s="118"/>
      <c r="AV31" s="118"/>
      <c r="AW31" s="118"/>
      <c r="AX31" s="118"/>
      <c r="AY31" s="118"/>
      <c r="AZ31" s="118"/>
      <c r="BA31" s="118"/>
      <c r="BB31" s="118"/>
      <c r="BC31" s="118"/>
      <c r="BD31" s="118"/>
      <c r="BE31" s="118"/>
      <c r="BF31" s="118"/>
      <c r="BG31" s="118">
        <f>データ!AA7</f>
        <v>198.2</v>
      </c>
      <c r="BH31" s="118"/>
      <c r="BI31" s="118"/>
      <c r="BJ31" s="118"/>
      <c r="BK31" s="118"/>
      <c r="BL31" s="118"/>
      <c r="BM31" s="118"/>
      <c r="BN31" s="118"/>
      <c r="BO31" s="118"/>
      <c r="BP31" s="118"/>
      <c r="BQ31" s="118"/>
      <c r="BR31" s="118"/>
      <c r="BS31" s="118"/>
      <c r="BT31" s="118"/>
      <c r="BU31" s="118"/>
      <c r="BV31" s="118"/>
      <c r="BW31" s="118"/>
      <c r="BX31" s="118"/>
      <c r="BY31" s="118"/>
      <c r="BZ31" s="118">
        <f>データ!AB7</f>
        <v>198.8</v>
      </c>
      <c r="CA31" s="118"/>
      <c r="CB31" s="118"/>
      <c r="CC31" s="118"/>
      <c r="CD31" s="118"/>
      <c r="CE31" s="118"/>
      <c r="CF31" s="118"/>
      <c r="CG31" s="118"/>
      <c r="CH31" s="118"/>
      <c r="CI31" s="118"/>
      <c r="CJ31" s="118"/>
      <c r="CK31" s="118"/>
      <c r="CL31" s="118"/>
      <c r="CM31" s="118"/>
      <c r="CN31" s="118"/>
      <c r="CO31" s="118"/>
      <c r="CP31" s="118"/>
      <c r="CQ31" s="118"/>
      <c r="CR31" s="118"/>
      <c r="CS31" s="118">
        <f>データ!AC7</f>
        <v>155.1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7.5</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1.6</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101.2</v>
      </c>
      <c r="JD31" s="120"/>
      <c r="JE31" s="120"/>
      <c r="JF31" s="120"/>
      <c r="JG31" s="120"/>
      <c r="JH31" s="120"/>
      <c r="JI31" s="120"/>
      <c r="JJ31" s="120"/>
      <c r="JK31" s="120"/>
      <c r="JL31" s="120"/>
      <c r="JM31" s="120"/>
      <c r="JN31" s="120"/>
      <c r="JO31" s="120"/>
      <c r="JP31" s="120"/>
      <c r="JQ31" s="120"/>
      <c r="JR31" s="120"/>
      <c r="JS31" s="120"/>
      <c r="JT31" s="120"/>
      <c r="JU31" s="121"/>
      <c r="JV31" s="119">
        <f>データ!DL7</f>
        <v>102</v>
      </c>
      <c r="JW31" s="120"/>
      <c r="JX31" s="120"/>
      <c r="JY31" s="120"/>
      <c r="JZ31" s="120"/>
      <c r="KA31" s="120"/>
      <c r="KB31" s="120"/>
      <c r="KC31" s="120"/>
      <c r="KD31" s="120"/>
      <c r="KE31" s="120"/>
      <c r="KF31" s="120"/>
      <c r="KG31" s="120"/>
      <c r="KH31" s="120"/>
      <c r="KI31" s="120"/>
      <c r="KJ31" s="120"/>
      <c r="KK31" s="120"/>
      <c r="KL31" s="120"/>
      <c r="KM31" s="120"/>
      <c r="KN31" s="121"/>
      <c r="KO31" s="119">
        <f>データ!DM7</f>
        <v>101.2</v>
      </c>
      <c r="KP31" s="120"/>
      <c r="KQ31" s="120"/>
      <c r="KR31" s="120"/>
      <c r="KS31" s="120"/>
      <c r="KT31" s="120"/>
      <c r="KU31" s="120"/>
      <c r="KV31" s="120"/>
      <c r="KW31" s="120"/>
      <c r="KX31" s="120"/>
      <c r="KY31" s="120"/>
      <c r="KZ31" s="120"/>
      <c r="LA31" s="120"/>
      <c r="LB31" s="120"/>
      <c r="LC31" s="120"/>
      <c r="LD31" s="120"/>
      <c r="LE31" s="120"/>
      <c r="LF31" s="120"/>
      <c r="LG31" s="121"/>
      <c r="LH31" s="119">
        <f>データ!DN7</f>
        <v>104.7</v>
      </c>
      <c r="LI31" s="120"/>
      <c r="LJ31" s="120"/>
      <c r="LK31" s="120"/>
      <c r="LL31" s="120"/>
      <c r="LM31" s="120"/>
      <c r="LN31" s="120"/>
      <c r="LO31" s="120"/>
      <c r="LP31" s="120"/>
      <c r="LQ31" s="120"/>
      <c r="LR31" s="120"/>
      <c r="LS31" s="120"/>
      <c r="LT31" s="120"/>
      <c r="LU31" s="120"/>
      <c r="LV31" s="120"/>
      <c r="LW31" s="120"/>
      <c r="LX31" s="120"/>
      <c r="LY31" s="120"/>
      <c r="LZ31" s="121"/>
      <c r="MA31" s="119">
        <f>データ!DO7</f>
        <v>94.1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v>
      </c>
      <c r="EM52" s="118"/>
      <c r="EN52" s="118"/>
      <c r="EO52" s="118"/>
      <c r="EP52" s="118"/>
      <c r="EQ52" s="118"/>
      <c r="ER52" s="118"/>
      <c r="ES52" s="118"/>
      <c r="ET52" s="118"/>
      <c r="EU52" s="118"/>
      <c r="EV52" s="118"/>
      <c r="EW52" s="118"/>
      <c r="EX52" s="118"/>
      <c r="EY52" s="118"/>
      <c r="EZ52" s="118"/>
      <c r="FA52" s="118"/>
      <c r="FB52" s="118"/>
      <c r="FC52" s="118"/>
      <c r="FD52" s="118"/>
      <c r="FE52" s="118">
        <f>データ!BG7</f>
        <v>48</v>
      </c>
      <c r="FF52" s="118"/>
      <c r="FG52" s="118"/>
      <c r="FH52" s="118"/>
      <c r="FI52" s="118"/>
      <c r="FJ52" s="118"/>
      <c r="FK52" s="118"/>
      <c r="FL52" s="118"/>
      <c r="FM52" s="118"/>
      <c r="FN52" s="118"/>
      <c r="FO52" s="118"/>
      <c r="FP52" s="118"/>
      <c r="FQ52" s="118"/>
      <c r="FR52" s="118"/>
      <c r="FS52" s="118"/>
      <c r="FT52" s="118"/>
      <c r="FU52" s="118"/>
      <c r="FV52" s="118"/>
      <c r="FW52" s="118"/>
      <c r="FX52" s="118">
        <f>データ!BH7</f>
        <v>49.5</v>
      </c>
      <c r="FY52" s="118"/>
      <c r="FZ52" s="118"/>
      <c r="GA52" s="118"/>
      <c r="GB52" s="118"/>
      <c r="GC52" s="118"/>
      <c r="GD52" s="118"/>
      <c r="GE52" s="118"/>
      <c r="GF52" s="118"/>
      <c r="GG52" s="118"/>
      <c r="GH52" s="118"/>
      <c r="GI52" s="118"/>
      <c r="GJ52" s="118"/>
      <c r="GK52" s="118"/>
      <c r="GL52" s="118"/>
      <c r="GM52" s="118"/>
      <c r="GN52" s="118"/>
      <c r="GO52" s="118"/>
      <c r="GP52" s="118"/>
      <c r="GQ52" s="118">
        <f>データ!BI7</f>
        <v>49.7</v>
      </c>
      <c r="GR52" s="118"/>
      <c r="GS52" s="118"/>
      <c r="GT52" s="118"/>
      <c r="GU52" s="118"/>
      <c r="GV52" s="118"/>
      <c r="GW52" s="118"/>
      <c r="GX52" s="118"/>
      <c r="GY52" s="118"/>
      <c r="GZ52" s="118"/>
      <c r="HA52" s="118"/>
      <c r="HB52" s="118"/>
      <c r="HC52" s="118"/>
      <c r="HD52" s="118"/>
      <c r="HE52" s="118"/>
      <c r="HF52" s="118"/>
      <c r="HG52" s="118"/>
      <c r="HH52" s="118"/>
      <c r="HI52" s="118"/>
      <c r="HJ52" s="118">
        <f>データ!BJ7</f>
        <v>34.9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17051</v>
      </c>
      <c r="JD52" s="125"/>
      <c r="JE52" s="125"/>
      <c r="JF52" s="125"/>
      <c r="JG52" s="125"/>
      <c r="JH52" s="125"/>
      <c r="JI52" s="125"/>
      <c r="JJ52" s="125"/>
      <c r="JK52" s="125"/>
      <c r="JL52" s="125"/>
      <c r="JM52" s="125"/>
      <c r="JN52" s="125"/>
      <c r="JO52" s="125"/>
      <c r="JP52" s="125"/>
      <c r="JQ52" s="125"/>
      <c r="JR52" s="125"/>
      <c r="JS52" s="125"/>
      <c r="JT52" s="125"/>
      <c r="JU52" s="125"/>
      <c r="JV52" s="125">
        <f>データ!BR7</f>
        <v>17039</v>
      </c>
      <c r="JW52" s="125"/>
      <c r="JX52" s="125"/>
      <c r="JY52" s="125"/>
      <c r="JZ52" s="125"/>
      <c r="KA52" s="125"/>
      <c r="KB52" s="125"/>
      <c r="KC52" s="125"/>
      <c r="KD52" s="125"/>
      <c r="KE52" s="125"/>
      <c r="KF52" s="125"/>
      <c r="KG52" s="125"/>
      <c r="KH52" s="125"/>
      <c r="KI52" s="125"/>
      <c r="KJ52" s="125"/>
      <c r="KK52" s="125"/>
      <c r="KL52" s="125"/>
      <c r="KM52" s="125"/>
      <c r="KN52" s="125"/>
      <c r="KO52" s="125">
        <f>データ!BS7</f>
        <v>17428</v>
      </c>
      <c r="KP52" s="125"/>
      <c r="KQ52" s="125"/>
      <c r="KR52" s="125"/>
      <c r="KS52" s="125"/>
      <c r="KT52" s="125"/>
      <c r="KU52" s="125"/>
      <c r="KV52" s="125"/>
      <c r="KW52" s="125"/>
      <c r="KX52" s="125"/>
      <c r="KY52" s="125"/>
      <c r="KZ52" s="125"/>
      <c r="LA52" s="125"/>
      <c r="LB52" s="125"/>
      <c r="LC52" s="125"/>
      <c r="LD52" s="125"/>
      <c r="LE52" s="125"/>
      <c r="LF52" s="125"/>
      <c r="LG52" s="125"/>
      <c r="LH52" s="125">
        <f>データ!BT7</f>
        <v>18521</v>
      </c>
      <c r="LI52" s="125"/>
      <c r="LJ52" s="125"/>
      <c r="LK52" s="125"/>
      <c r="LL52" s="125"/>
      <c r="LM52" s="125"/>
      <c r="LN52" s="125"/>
      <c r="LO52" s="125"/>
      <c r="LP52" s="125"/>
      <c r="LQ52" s="125"/>
      <c r="LR52" s="125"/>
      <c r="LS52" s="125"/>
      <c r="LT52" s="125"/>
      <c r="LU52" s="125"/>
      <c r="LV52" s="125"/>
      <c r="LW52" s="125"/>
      <c r="LX52" s="125"/>
      <c r="LY52" s="125"/>
      <c r="LZ52" s="125"/>
      <c r="MA52" s="125">
        <f>データ!BU7</f>
        <v>10911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41801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164320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NiOdryMCmboq6r6FO4XnmK4foRl7X+jqWLxhZrHIUPgCJKZ2tKVacQoBkhVHskocUzeVHzIO09hsme+fP1tgIA==" saltValue="mQLiX+OHauSBjCqIzsxNi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100</v>
      </c>
      <c r="AW5" s="59" t="s">
        <v>101</v>
      </c>
      <c r="AX5" s="59" t="s">
        <v>102</v>
      </c>
      <c r="AY5" s="59" t="s">
        <v>103</v>
      </c>
      <c r="AZ5" s="59" t="s">
        <v>94</v>
      </c>
      <c r="BA5" s="59" t="s">
        <v>95</v>
      </c>
      <c r="BB5" s="59" t="s">
        <v>96</v>
      </c>
      <c r="BC5" s="59" t="s">
        <v>97</v>
      </c>
      <c r="BD5" s="59" t="s">
        <v>98</v>
      </c>
      <c r="BE5" s="59" t="s">
        <v>99</v>
      </c>
      <c r="BF5" s="59" t="s">
        <v>89</v>
      </c>
      <c r="BG5" s="59" t="s">
        <v>100</v>
      </c>
      <c r="BH5" s="59" t="s">
        <v>104</v>
      </c>
      <c r="BI5" s="59" t="s">
        <v>105</v>
      </c>
      <c r="BJ5" s="59" t="s">
        <v>93</v>
      </c>
      <c r="BK5" s="59" t="s">
        <v>94</v>
      </c>
      <c r="BL5" s="59" t="s">
        <v>95</v>
      </c>
      <c r="BM5" s="59" t="s">
        <v>96</v>
      </c>
      <c r="BN5" s="59" t="s">
        <v>97</v>
      </c>
      <c r="BO5" s="59" t="s">
        <v>98</v>
      </c>
      <c r="BP5" s="59" t="s">
        <v>99</v>
      </c>
      <c r="BQ5" s="59" t="s">
        <v>89</v>
      </c>
      <c r="BR5" s="59" t="s">
        <v>100</v>
      </c>
      <c r="BS5" s="59" t="s">
        <v>101</v>
      </c>
      <c r="BT5" s="59" t="s">
        <v>92</v>
      </c>
      <c r="BU5" s="59" t="s">
        <v>93</v>
      </c>
      <c r="BV5" s="59" t="s">
        <v>94</v>
      </c>
      <c r="BW5" s="59" t="s">
        <v>95</v>
      </c>
      <c r="BX5" s="59" t="s">
        <v>96</v>
      </c>
      <c r="BY5" s="59" t="s">
        <v>97</v>
      </c>
      <c r="BZ5" s="59" t="s">
        <v>98</v>
      </c>
      <c r="CA5" s="59" t="s">
        <v>99</v>
      </c>
      <c r="CB5" s="59" t="s">
        <v>106</v>
      </c>
      <c r="CC5" s="59" t="s">
        <v>100</v>
      </c>
      <c r="CD5" s="59" t="s">
        <v>101</v>
      </c>
      <c r="CE5" s="59" t="s">
        <v>92</v>
      </c>
      <c r="CF5" s="59" t="s">
        <v>93</v>
      </c>
      <c r="CG5" s="59" t="s">
        <v>94</v>
      </c>
      <c r="CH5" s="59" t="s">
        <v>95</v>
      </c>
      <c r="CI5" s="59" t="s">
        <v>96</v>
      </c>
      <c r="CJ5" s="59" t="s">
        <v>97</v>
      </c>
      <c r="CK5" s="59" t="s">
        <v>98</v>
      </c>
      <c r="CL5" s="59" t="s">
        <v>99</v>
      </c>
      <c r="CM5" s="150"/>
      <c r="CN5" s="150"/>
      <c r="CO5" s="59" t="s">
        <v>89</v>
      </c>
      <c r="CP5" s="59" t="s">
        <v>100</v>
      </c>
      <c r="CQ5" s="59" t="s">
        <v>101</v>
      </c>
      <c r="CR5" s="59" t="s">
        <v>92</v>
      </c>
      <c r="CS5" s="59" t="s">
        <v>93</v>
      </c>
      <c r="CT5" s="59" t="s">
        <v>94</v>
      </c>
      <c r="CU5" s="59" t="s">
        <v>95</v>
      </c>
      <c r="CV5" s="59" t="s">
        <v>96</v>
      </c>
      <c r="CW5" s="59" t="s">
        <v>97</v>
      </c>
      <c r="CX5" s="59" t="s">
        <v>98</v>
      </c>
      <c r="CY5" s="59" t="s">
        <v>99</v>
      </c>
      <c r="CZ5" s="59" t="s">
        <v>89</v>
      </c>
      <c r="DA5" s="59" t="s">
        <v>100</v>
      </c>
      <c r="DB5" s="59" t="s">
        <v>101</v>
      </c>
      <c r="DC5" s="59" t="s">
        <v>102</v>
      </c>
      <c r="DD5" s="59" t="s">
        <v>103</v>
      </c>
      <c r="DE5" s="59" t="s">
        <v>94</v>
      </c>
      <c r="DF5" s="59" t="s">
        <v>95</v>
      </c>
      <c r="DG5" s="59" t="s">
        <v>96</v>
      </c>
      <c r="DH5" s="59" t="s">
        <v>97</v>
      </c>
      <c r="DI5" s="59" t="s">
        <v>98</v>
      </c>
      <c r="DJ5" s="59" t="s">
        <v>35</v>
      </c>
      <c r="DK5" s="59" t="s">
        <v>89</v>
      </c>
      <c r="DL5" s="59" t="s">
        <v>100</v>
      </c>
      <c r="DM5" s="59" t="s">
        <v>101</v>
      </c>
      <c r="DN5" s="59" t="s">
        <v>92</v>
      </c>
      <c r="DO5" s="59" t="s">
        <v>93</v>
      </c>
      <c r="DP5" s="59" t="s">
        <v>94</v>
      </c>
      <c r="DQ5" s="59" t="s">
        <v>95</v>
      </c>
      <c r="DR5" s="59" t="s">
        <v>96</v>
      </c>
      <c r="DS5" s="59" t="s">
        <v>97</v>
      </c>
      <c r="DT5" s="59" t="s">
        <v>98</v>
      </c>
      <c r="DU5" s="59" t="s">
        <v>99</v>
      </c>
    </row>
    <row r="6" spans="1:125" s="66" customFormat="1" x14ac:dyDescent="0.15">
      <c r="A6" s="49" t="s">
        <v>107</v>
      </c>
      <c r="B6" s="60">
        <f>B8</f>
        <v>2020</v>
      </c>
      <c r="C6" s="60">
        <f t="shared" ref="C6:X6" si="1">C8</f>
        <v>422045</v>
      </c>
      <c r="D6" s="60">
        <f t="shared" si="1"/>
        <v>47</v>
      </c>
      <c r="E6" s="60">
        <f t="shared" si="1"/>
        <v>14</v>
      </c>
      <c r="F6" s="60">
        <f t="shared" si="1"/>
        <v>0</v>
      </c>
      <c r="G6" s="60">
        <f t="shared" si="1"/>
        <v>1</v>
      </c>
      <c r="H6" s="60" t="str">
        <f>SUBSTITUTE(H8,"　","")</f>
        <v>長崎県諫早市</v>
      </c>
      <c r="I6" s="60" t="str">
        <f t="shared" si="1"/>
        <v>諫早市高城駐車場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24</v>
      </c>
      <c r="S6" s="62" t="str">
        <f t="shared" si="1"/>
        <v>公共施設</v>
      </c>
      <c r="T6" s="62" t="str">
        <f t="shared" si="1"/>
        <v>無</v>
      </c>
      <c r="U6" s="63">
        <f t="shared" si="1"/>
        <v>6731</v>
      </c>
      <c r="V6" s="63">
        <f t="shared" si="1"/>
        <v>256</v>
      </c>
      <c r="W6" s="63">
        <f t="shared" si="1"/>
        <v>220</v>
      </c>
      <c r="X6" s="62" t="str">
        <f t="shared" si="1"/>
        <v>無</v>
      </c>
      <c r="Y6" s="64">
        <f>IF(Y8="-",NA(),Y8)</f>
        <v>99.6</v>
      </c>
      <c r="Z6" s="64">
        <f t="shared" ref="Z6:AH6" si="2">IF(Z8="-",NA(),Z8)</f>
        <v>194</v>
      </c>
      <c r="AA6" s="64">
        <f t="shared" si="2"/>
        <v>198.2</v>
      </c>
      <c r="AB6" s="64">
        <f t="shared" si="2"/>
        <v>198.8</v>
      </c>
      <c r="AC6" s="64">
        <f t="shared" si="2"/>
        <v>155.1</v>
      </c>
      <c r="AD6" s="64">
        <f t="shared" si="2"/>
        <v>177.7</v>
      </c>
      <c r="AE6" s="64">
        <f t="shared" si="2"/>
        <v>216.2</v>
      </c>
      <c r="AF6" s="64">
        <f t="shared" si="2"/>
        <v>238.9</v>
      </c>
      <c r="AG6" s="64">
        <f t="shared" si="2"/>
        <v>238.5</v>
      </c>
      <c r="AH6" s="64">
        <f t="shared" si="2"/>
        <v>164.9</v>
      </c>
      <c r="AI6" s="61" t="str">
        <f>IF(AI8="-","",IF(AI8="-","【-】","【"&amp;SUBSTITUTE(TEXT(AI8,"#,##0.0"),"-","△")&amp;"】"))</f>
        <v>【630.7】</v>
      </c>
      <c r="AJ6" s="64">
        <f>IF(AJ8="-",NA(),AJ8)</f>
        <v>7.5</v>
      </c>
      <c r="AK6" s="64">
        <f t="shared" ref="AK6:AS6" si="3">IF(AK8="-",NA(),AK8)</f>
        <v>0</v>
      </c>
      <c r="AL6" s="64">
        <f t="shared" si="3"/>
        <v>0</v>
      </c>
      <c r="AM6" s="64">
        <f t="shared" si="3"/>
        <v>0</v>
      </c>
      <c r="AN6" s="64">
        <f t="shared" si="3"/>
        <v>1.6</v>
      </c>
      <c r="AO6" s="64">
        <f t="shared" si="3"/>
        <v>3.4</v>
      </c>
      <c r="AP6" s="64">
        <f t="shared" si="3"/>
        <v>2.2999999999999998</v>
      </c>
      <c r="AQ6" s="64">
        <f t="shared" si="3"/>
        <v>3.5</v>
      </c>
      <c r="AR6" s="64">
        <f t="shared" si="3"/>
        <v>1.8</v>
      </c>
      <c r="AS6" s="64">
        <f t="shared" si="3"/>
        <v>9.9</v>
      </c>
      <c r="AT6" s="61" t="str">
        <f>IF(AT8="-","",IF(AT8="-","【-】","【"&amp;SUBSTITUTE(TEXT(AT8,"#,##0.0"),"-","△")&amp;"】"))</f>
        <v>【8.6】</v>
      </c>
      <c r="AU6" s="65">
        <f>IF(AU8="-",NA(),AU8)</f>
        <v>30</v>
      </c>
      <c r="AV6" s="65">
        <f t="shared" ref="AV6:BD6" si="4">IF(AV8="-",NA(),AV8)</f>
        <v>0</v>
      </c>
      <c r="AW6" s="65">
        <f t="shared" si="4"/>
        <v>0</v>
      </c>
      <c r="AX6" s="65">
        <f t="shared" si="4"/>
        <v>0</v>
      </c>
      <c r="AY6" s="65">
        <f t="shared" si="4"/>
        <v>4</v>
      </c>
      <c r="AZ6" s="65">
        <f t="shared" si="4"/>
        <v>26</v>
      </c>
      <c r="BA6" s="65">
        <f t="shared" si="4"/>
        <v>12</v>
      </c>
      <c r="BB6" s="65">
        <f t="shared" si="4"/>
        <v>12</v>
      </c>
      <c r="BC6" s="65">
        <f t="shared" si="4"/>
        <v>7</v>
      </c>
      <c r="BD6" s="65">
        <f t="shared" si="4"/>
        <v>255</v>
      </c>
      <c r="BE6" s="63" t="str">
        <f>IF(BE8="-","",IF(BE8="-","【-】","【"&amp;SUBSTITUTE(TEXT(BE8,"#,##0"),"-","△")&amp;"】"))</f>
        <v>【2,345】</v>
      </c>
      <c r="BF6" s="64">
        <f>IF(BF8="-",NA(),BF8)</f>
        <v>49</v>
      </c>
      <c r="BG6" s="64">
        <f t="shared" ref="BG6:BO6" si="5">IF(BG8="-",NA(),BG8)</f>
        <v>48</v>
      </c>
      <c r="BH6" s="64">
        <f t="shared" si="5"/>
        <v>49.5</v>
      </c>
      <c r="BI6" s="64">
        <f t="shared" si="5"/>
        <v>49.7</v>
      </c>
      <c r="BJ6" s="64">
        <f t="shared" si="5"/>
        <v>34.9</v>
      </c>
      <c r="BK6" s="64">
        <f t="shared" si="5"/>
        <v>37.9</v>
      </c>
      <c r="BL6" s="64">
        <f t="shared" si="5"/>
        <v>43</v>
      </c>
      <c r="BM6" s="64">
        <f t="shared" si="5"/>
        <v>47</v>
      </c>
      <c r="BN6" s="64">
        <f t="shared" si="5"/>
        <v>39.1</v>
      </c>
      <c r="BO6" s="64">
        <f t="shared" si="5"/>
        <v>-15.9</v>
      </c>
      <c r="BP6" s="61" t="str">
        <f>IF(BP8="-","",IF(BP8="-","【-】","【"&amp;SUBSTITUTE(TEXT(BP8,"#,##0.0"),"-","△")&amp;"】"))</f>
        <v>【△65.9】</v>
      </c>
      <c r="BQ6" s="65">
        <f>IF(BQ8="-",NA(),BQ8)</f>
        <v>17051</v>
      </c>
      <c r="BR6" s="65">
        <f t="shared" ref="BR6:BZ6" si="6">IF(BR8="-",NA(),BR8)</f>
        <v>17039</v>
      </c>
      <c r="BS6" s="65">
        <f t="shared" si="6"/>
        <v>17428</v>
      </c>
      <c r="BT6" s="65">
        <f t="shared" si="6"/>
        <v>18521</v>
      </c>
      <c r="BU6" s="65">
        <f t="shared" si="6"/>
        <v>10911</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108</v>
      </c>
      <c r="CM6" s="63">
        <f t="shared" ref="CM6:CN6" si="7">CM8</f>
        <v>41801</v>
      </c>
      <c r="CN6" s="63">
        <f t="shared" si="7"/>
        <v>164320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101.2</v>
      </c>
      <c r="DL6" s="64">
        <f t="shared" ref="DL6:DT6" si="9">IF(DL8="-",NA(),DL8)</f>
        <v>102</v>
      </c>
      <c r="DM6" s="64">
        <f t="shared" si="9"/>
        <v>101.2</v>
      </c>
      <c r="DN6" s="64">
        <f t="shared" si="9"/>
        <v>104.7</v>
      </c>
      <c r="DO6" s="64">
        <f t="shared" si="9"/>
        <v>94.1</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109</v>
      </c>
      <c r="B7" s="60">
        <f t="shared" ref="B7:X7" si="10">B8</f>
        <v>2020</v>
      </c>
      <c r="C7" s="60">
        <f t="shared" si="10"/>
        <v>422045</v>
      </c>
      <c r="D7" s="60">
        <f t="shared" si="10"/>
        <v>47</v>
      </c>
      <c r="E7" s="60">
        <f t="shared" si="10"/>
        <v>14</v>
      </c>
      <c r="F7" s="60">
        <f t="shared" si="10"/>
        <v>0</v>
      </c>
      <c r="G7" s="60">
        <f t="shared" si="10"/>
        <v>1</v>
      </c>
      <c r="H7" s="60" t="str">
        <f t="shared" si="10"/>
        <v>長崎県　諫早市</v>
      </c>
      <c r="I7" s="60" t="str">
        <f t="shared" si="10"/>
        <v>諫早市高城駐車場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24</v>
      </c>
      <c r="S7" s="62" t="str">
        <f t="shared" si="10"/>
        <v>公共施設</v>
      </c>
      <c r="T7" s="62" t="str">
        <f t="shared" si="10"/>
        <v>無</v>
      </c>
      <c r="U7" s="63">
        <f t="shared" si="10"/>
        <v>6731</v>
      </c>
      <c r="V7" s="63">
        <f t="shared" si="10"/>
        <v>256</v>
      </c>
      <c r="W7" s="63">
        <f t="shared" si="10"/>
        <v>220</v>
      </c>
      <c r="X7" s="62" t="str">
        <f t="shared" si="10"/>
        <v>無</v>
      </c>
      <c r="Y7" s="64">
        <f>Y8</f>
        <v>99.6</v>
      </c>
      <c r="Z7" s="64">
        <f t="shared" ref="Z7:AH7" si="11">Z8</f>
        <v>194</v>
      </c>
      <c r="AA7" s="64">
        <f t="shared" si="11"/>
        <v>198.2</v>
      </c>
      <c r="AB7" s="64">
        <f t="shared" si="11"/>
        <v>198.8</v>
      </c>
      <c r="AC7" s="64">
        <f t="shared" si="11"/>
        <v>155.1</v>
      </c>
      <c r="AD7" s="64">
        <f t="shared" si="11"/>
        <v>177.7</v>
      </c>
      <c r="AE7" s="64">
        <f t="shared" si="11"/>
        <v>216.2</v>
      </c>
      <c r="AF7" s="64">
        <f t="shared" si="11"/>
        <v>238.9</v>
      </c>
      <c r="AG7" s="64">
        <f t="shared" si="11"/>
        <v>238.5</v>
      </c>
      <c r="AH7" s="64">
        <f t="shared" si="11"/>
        <v>164.9</v>
      </c>
      <c r="AI7" s="61"/>
      <c r="AJ7" s="64">
        <f>AJ8</f>
        <v>7.5</v>
      </c>
      <c r="AK7" s="64">
        <f t="shared" ref="AK7:AS7" si="12">AK8</f>
        <v>0</v>
      </c>
      <c r="AL7" s="64">
        <f t="shared" si="12"/>
        <v>0</v>
      </c>
      <c r="AM7" s="64">
        <f t="shared" si="12"/>
        <v>0</v>
      </c>
      <c r="AN7" s="64">
        <f t="shared" si="12"/>
        <v>1.6</v>
      </c>
      <c r="AO7" s="64">
        <f t="shared" si="12"/>
        <v>3.4</v>
      </c>
      <c r="AP7" s="64">
        <f t="shared" si="12"/>
        <v>2.2999999999999998</v>
      </c>
      <c r="AQ7" s="64">
        <f t="shared" si="12"/>
        <v>3.5</v>
      </c>
      <c r="AR7" s="64">
        <f t="shared" si="12"/>
        <v>1.8</v>
      </c>
      <c r="AS7" s="64">
        <f t="shared" si="12"/>
        <v>9.9</v>
      </c>
      <c r="AT7" s="61"/>
      <c r="AU7" s="65">
        <f>AU8</f>
        <v>30</v>
      </c>
      <c r="AV7" s="65">
        <f t="shared" ref="AV7:BD7" si="13">AV8</f>
        <v>0</v>
      </c>
      <c r="AW7" s="65">
        <f t="shared" si="13"/>
        <v>0</v>
      </c>
      <c r="AX7" s="65">
        <f t="shared" si="13"/>
        <v>0</v>
      </c>
      <c r="AY7" s="65">
        <f t="shared" si="13"/>
        <v>4</v>
      </c>
      <c r="AZ7" s="65">
        <f t="shared" si="13"/>
        <v>26</v>
      </c>
      <c r="BA7" s="65">
        <f t="shared" si="13"/>
        <v>12</v>
      </c>
      <c r="BB7" s="65">
        <f t="shared" si="13"/>
        <v>12</v>
      </c>
      <c r="BC7" s="65">
        <f t="shared" si="13"/>
        <v>7</v>
      </c>
      <c r="BD7" s="65">
        <f t="shared" si="13"/>
        <v>255</v>
      </c>
      <c r="BE7" s="63"/>
      <c r="BF7" s="64">
        <f>BF8</f>
        <v>49</v>
      </c>
      <c r="BG7" s="64">
        <f t="shared" ref="BG7:BO7" si="14">BG8</f>
        <v>48</v>
      </c>
      <c r="BH7" s="64">
        <f t="shared" si="14"/>
        <v>49.5</v>
      </c>
      <c r="BI7" s="64">
        <f t="shared" si="14"/>
        <v>49.7</v>
      </c>
      <c r="BJ7" s="64">
        <f t="shared" si="14"/>
        <v>34.9</v>
      </c>
      <c r="BK7" s="64">
        <f t="shared" si="14"/>
        <v>37.9</v>
      </c>
      <c r="BL7" s="64">
        <f t="shared" si="14"/>
        <v>43</v>
      </c>
      <c r="BM7" s="64">
        <f t="shared" si="14"/>
        <v>47</v>
      </c>
      <c r="BN7" s="64">
        <f t="shared" si="14"/>
        <v>39.1</v>
      </c>
      <c r="BO7" s="64">
        <f t="shared" si="14"/>
        <v>-15.9</v>
      </c>
      <c r="BP7" s="61"/>
      <c r="BQ7" s="65">
        <f>BQ8</f>
        <v>17051</v>
      </c>
      <c r="BR7" s="65">
        <f t="shared" ref="BR7:BZ7" si="15">BR8</f>
        <v>17039</v>
      </c>
      <c r="BS7" s="65">
        <f t="shared" si="15"/>
        <v>17428</v>
      </c>
      <c r="BT7" s="65">
        <f t="shared" si="15"/>
        <v>18521</v>
      </c>
      <c r="BU7" s="65">
        <f t="shared" si="15"/>
        <v>10911</v>
      </c>
      <c r="BV7" s="65">
        <f t="shared" si="15"/>
        <v>26544</v>
      </c>
      <c r="BW7" s="65">
        <f t="shared" si="15"/>
        <v>25867</v>
      </c>
      <c r="BX7" s="65">
        <f t="shared" si="15"/>
        <v>29182</v>
      </c>
      <c r="BY7" s="65">
        <f t="shared" si="15"/>
        <v>25664</v>
      </c>
      <c r="BZ7" s="65">
        <f t="shared" si="15"/>
        <v>13473</v>
      </c>
      <c r="CA7" s="63"/>
      <c r="CB7" s="64" t="s">
        <v>110</v>
      </c>
      <c r="CC7" s="64" t="s">
        <v>110</v>
      </c>
      <c r="CD7" s="64" t="s">
        <v>110</v>
      </c>
      <c r="CE7" s="64" t="s">
        <v>110</v>
      </c>
      <c r="CF7" s="64" t="s">
        <v>110</v>
      </c>
      <c r="CG7" s="64" t="s">
        <v>110</v>
      </c>
      <c r="CH7" s="64" t="s">
        <v>110</v>
      </c>
      <c r="CI7" s="64" t="s">
        <v>110</v>
      </c>
      <c r="CJ7" s="64" t="s">
        <v>110</v>
      </c>
      <c r="CK7" s="64" t="s">
        <v>111</v>
      </c>
      <c r="CL7" s="61"/>
      <c r="CM7" s="63">
        <f>CM8</f>
        <v>41801</v>
      </c>
      <c r="CN7" s="63">
        <f>CN8</f>
        <v>164320</v>
      </c>
      <c r="CO7" s="64" t="s">
        <v>110</v>
      </c>
      <c r="CP7" s="64" t="s">
        <v>110</v>
      </c>
      <c r="CQ7" s="64" t="s">
        <v>110</v>
      </c>
      <c r="CR7" s="64" t="s">
        <v>110</v>
      </c>
      <c r="CS7" s="64" t="s">
        <v>110</v>
      </c>
      <c r="CT7" s="64" t="s">
        <v>110</v>
      </c>
      <c r="CU7" s="64" t="s">
        <v>110</v>
      </c>
      <c r="CV7" s="64" t="s">
        <v>110</v>
      </c>
      <c r="CW7" s="64" t="s">
        <v>110</v>
      </c>
      <c r="CX7" s="64" t="s">
        <v>111</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101.2</v>
      </c>
      <c r="DL7" s="64">
        <f t="shared" ref="DL7:DT7" si="17">DL8</f>
        <v>102</v>
      </c>
      <c r="DM7" s="64">
        <f t="shared" si="17"/>
        <v>101.2</v>
      </c>
      <c r="DN7" s="64">
        <f t="shared" si="17"/>
        <v>104.7</v>
      </c>
      <c r="DO7" s="64">
        <f t="shared" si="17"/>
        <v>94.1</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422045</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24</v>
      </c>
      <c r="S8" s="69" t="s">
        <v>122</v>
      </c>
      <c r="T8" s="69" t="s">
        <v>123</v>
      </c>
      <c r="U8" s="70">
        <v>6731</v>
      </c>
      <c r="V8" s="70">
        <v>256</v>
      </c>
      <c r="W8" s="70">
        <v>220</v>
      </c>
      <c r="X8" s="69" t="s">
        <v>123</v>
      </c>
      <c r="Y8" s="71">
        <v>99.6</v>
      </c>
      <c r="Z8" s="71">
        <v>194</v>
      </c>
      <c r="AA8" s="71">
        <v>198.2</v>
      </c>
      <c r="AB8" s="71">
        <v>198.8</v>
      </c>
      <c r="AC8" s="71">
        <v>155.1</v>
      </c>
      <c r="AD8" s="71">
        <v>177.7</v>
      </c>
      <c r="AE8" s="71">
        <v>216.2</v>
      </c>
      <c r="AF8" s="71">
        <v>238.9</v>
      </c>
      <c r="AG8" s="71">
        <v>238.5</v>
      </c>
      <c r="AH8" s="71">
        <v>164.9</v>
      </c>
      <c r="AI8" s="68">
        <v>630.70000000000005</v>
      </c>
      <c r="AJ8" s="71">
        <v>7.5</v>
      </c>
      <c r="AK8" s="71">
        <v>0</v>
      </c>
      <c r="AL8" s="71">
        <v>0</v>
      </c>
      <c r="AM8" s="71">
        <v>0</v>
      </c>
      <c r="AN8" s="71">
        <v>1.6</v>
      </c>
      <c r="AO8" s="71">
        <v>3.4</v>
      </c>
      <c r="AP8" s="71">
        <v>2.2999999999999998</v>
      </c>
      <c r="AQ8" s="71">
        <v>3.5</v>
      </c>
      <c r="AR8" s="71">
        <v>1.8</v>
      </c>
      <c r="AS8" s="71">
        <v>9.9</v>
      </c>
      <c r="AT8" s="68">
        <v>8.6</v>
      </c>
      <c r="AU8" s="72">
        <v>30</v>
      </c>
      <c r="AV8" s="72">
        <v>0</v>
      </c>
      <c r="AW8" s="72">
        <v>0</v>
      </c>
      <c r="AX8" s="72">
        <v>0</v>
      </c>
      <c r="AY8" s="72">
        <v>4</v>
      </c>
      <c r="AZ8" s="72">
        <v>26</v>
      </c>
      <c r="BA8" s="72">
        <v>12</v>
      </c>
      <c r="BB8" s="72">
        <v>12</v>
      </c>
      <c r="BC8" s="72">
        <v>7</v>
      </c>
      <c r="BD8" s="72">
        <v>255</v>
      </c>
      <c r="BE8" s="72">
        <v>2345</v>
      </c>
      <c r="BF8" s="71">
        <v>49</v>
      </c>
      <c r="BG8" s="71">
        <v>48</v>
      </c>
      <c r="BH8" s="71">
        <v>49.5</v>
      </c>
      <c r="BI8" s="71">
        <v>49.7</v>
      </c>
      <c r="BJ8" s="71">
        <v>34.9</v>
      </c>
      <c r="BK8" s="71">
        <v>37.9</v>
      </c>
      <c r="BL8" s="71">
        <v>43</v>
      </c>
      <c r="BM8" s="71">
        <v>47</v>
      </c>
      <c r="BN8" s="71">
        <v>39.1</v>
      </c>
      <c r="BO8" s="71">
        <v>-15.9</v>
      </c>
      <c r="BP8" s="68">
        <v>-65.900000000000006</v>
      </c>
      <c r="BQ8" s="72">
        <v>17051</v>
      </c>
      <c r="BR8" s="72">
        <v>17039</v>
      </c>
      <c r="BS8" s="72">
        <v>17428</v>
      </c>
      <c r="BT8" s="73">
        <v>18521</v>
      </c>
      <c r="BU8" s="73">
        <v>10911</v>
      </c>
      <c r="BV8" s="72">
        <v>26544</v>
      </c>
      <c r="BW8" s="72">
        <v>25867</v>
      </c>
      <c r="BX8" s="72">
        <v>29182</v>
      </c>
      <c r="BY8" s="72">
        <v>25664</v>
      </c>
      <c r="BZ8" s="72">
        <v>13473</v>
      </c>
      <c r="CA8" s="70">
        <v>3932</v>
      </c>
      <c r="CB8" s="71" t="s">
        <v>116</v>
      </c>
      <c r="CC8" s="71" t="s">
        <v>116</v>
      </c>
      <c r="CD8" s="71" t="s">
        <v>116</v>
      </c>
      <c r="CE8" s="71" t="s">
        <v>116</v>
      </c>
      <c r="CF8" s="71" t="s">
        <v>116</v>
      </c>
      <c r="CG8" s="71" t="s">
        <v>116</v>
      </c>
      <c r="CH8" s="71" t="s">
        <v>116</v>
      </c>
      <c r="CI8" s="71" t="s">
        <v>116</v>
      </c>
      <c r="CJ8" s="71" t="s">
        <v>116</v>
      </c>
      <c r="CK8" s="71" t="s">
        <v>116</v>
      </c>
      <c r="CL8" s="68" t="s">
        <v>116</v>
      </c>
      <c r="CM8" s="70">
        <v>41801</v>
      </c>
      <c r="CN8" s="70">
        <v>164320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134.19999999999999</v>
      </c>
      <c r="DF8" s="71">
        <v>123.5</v>
      </c>
      <c r="DG8" s="71">
        <v>120.7</v>
      </c>
      <c r="DH8" s="71">
        <v>1646.4</v>
      </c>
      <c r="DI8" s="71">
        <v>69.3</v>
      </c>
      <c r="DJ8" s="68">
        <v>183.4</v>
      </c>
      <c r="DK8" s="71">
        <v>101.2</v>
      </c>
      <c r="DL8" s="71">
        <v>102</v>
      </c>
      <c r="DM8" s="71">
        <v>101.2</v>
      </c>
      <c r="DN8" s="71">
        <v>104.7</v>
      </c>
      <c r="DO8" s="71">
        <v>94.1</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康介</cp:lastModifiedBy>
  <cp:lastPrinted>2022-01-20T04:41:25Z</cp:lastPrinted>
  <dcterms:created xsi:type="dcterms:W3CDTF">2021-12-17T06:09:12Z</dcterms:created>
  <dcterms:modified xsi:type="dcterms:W3CDTF">2022-01-24T08:22:04Z</dcterms:modified>
  <cp:category/>
</cp:coreProperties>
</file>