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9D77" lockStructure="1"/>
  <bookViews>
    <workbookView xWindow="0" yWindow="0" windowWidth="24000" windowHeight="97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KV54" i="4" s="1"/>
  <c r="CR7" i="5"/>
  <c r="CQ7" i="5"/>
  <c r="CP7" i="5"/>
  <c r="CO7" i="5"/>
  <c r="CN7" i="5"/>
  <c r="CM7" i="5"/>
  <c r="CK7" i="5"/>
  <c r="CJ7" i="5"/>
  <c r="IJ54" i="4" s="1"/>
  <c r="CI7" i="5"/>
  <c r="CH7" i="5"/>
  <c r="CG7" i="5"/>
  <c r="CF7" i="5"/>
  <c r="CE7" i="5"/>
  <c r="CD7" i="5"/>
  <c r="CC7" i="5"/>
  <c r="CB7" i="5"/>
  <c r="BZ7" i="5"/>
  <c r="BY7" i="5"/>
  <c r="BX7" i="5"/>
  <c r="BW7" i="5"/>
  <c r="BV7" i="5"/>
  <c r="BU7" i="5"/>
  <c r="BT7" i="5"/>
  <c r="BS7" i="5"/>
  <c r="BR7" i="5"/>
  <c r="BQ7" i="5"/>
  <c r="BO7" i="5"/>
  <c r="BN7" i="5"/>
  <c r="BM7" i="5"/>
  <c r="BL7" i="5"/>
  <c r="BK7" i="5"/>
  <c r="BJ7" i="5"/>
  <c r="BV53" i="4" s="1"/>
  <c r="BI7" i="5"/>
  <c r="BH7" i="5"/>
  <c r="BG7" i="5"/>
  <c r="BF7" i="5"/>
  <c r="BD7" i="5"/>
  <c r="BC7" i="5"/>
  <c r="BB7" i="5"/>
  <c r="BA7" i="5"/>
  <c r="HH32" i="4" s="1"/>
  <c r="AZ7" i="5"/>
  <c r="AY7" i="5"/>
  <c r="AX7" i="5"/>
  <c r="AW7" i="5"/>
  <c r="AV7" i="5"/>
  <c r="AU7" i="5"/>
  <c r="AS7" i="5"/>
  <c r="AR7" i="5"/>
  <c r="EV32" i="4" s="1"/>
  <c r="AQ7" i="5"/>
  <c r="AP7" i="5"/>
  <c r="AO7" i="5"/>
  <c r="AN7" i="5"/>
  <c r="AM7" i="5"/>
  <c r="AL7" i="5"/>
  <c r="AK7" i="5"/>
  <c r="AJ7" i="5"/>
  <c r="AH7" i="5"/>
  <c r="AG7" i="5"/>
  <c r="AF7" i="5"/>
  <c r="AE7" i="5"/>
  <c r="AD7" i="5"/>
  <c r="AC7" i="5"/>
  <c r="AB7" i="5"/>
  <c r="AA7" i="5"/>
  <c r="AT31" i="4" s="1"/>
  <c r="Z7" i="5"/>
  <c r="Y7" i="5"/>
  <c r="X7" i="5"/>
  <c r="W7" i="5"/>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H54" i="4"/>
  <c r="IX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H53" i="4"/>
  <c r="AT53" i="4"/>
  <c r="AF53" i="4"/>
  <c r="R53" i="4"/>
  <c r="IX32" i="4"/>
  <c r="IJ32" i="4"/>
  <c r="HV32" i="4"/>
  <c r="GT32" i="4"/>
  <c r="FJ32" i="4"/>
  <c r="EH32" i="4"/>
  <c r="DT32" i="4"/>
  <c r="DF32" i="4"/>
  <c r="BV32" i="4"/>
  <c r="BH32" i="4"/>
  <c r="AT32" i="4"/>
  <c r="AF32" i="4"/>
  <c r="R32" i="4"/>
  <c r="IX31" i="4"/>
  <c r="IJ31" i="4"/>
  <c r="HV31" i="4"/>
  <c r="HH31" i="4"/>
  <c r="GT31" i="4"/>
  <c r="FJ31" i="4"/>
  <c r="EV31" i="4"/>
  <c r="EH31" i="4"/>
  <c r="DT31" i="4"/>
  <c r="DF31" i="4"/>
  <c r="BV31" i="4"/>
  <c r="BH31" i="4"/>
  <c r="AF31" i="4"/>
  <c r="R31" i="4"/>
  <c r="LO10" i="4"/>
  <c r="JV10" i="4"/>
  <c r="IC10" i="4"/>
  <c r="DU10" i="4"/>
  <c r="CF10" i="4"/>
  <c r="AQ10" i="4"/>
  <c r="B10" i="4"/>
  <c r="LO8" i="4"/>
  <c r="JV8" i="4"/>
  <c r="FJ8" i="4"/>
  <c r="DU8" i="4"/>
  <c r="CF8" i="4"/>
  <c r="B8" i="4"/>
  <c r="B6" i="4"/>
  <c r="IX52" i="4" l="1"/>
  <c r="BV76" i="4"/>
  <c r="FJ52" i="4"/>
  <c r="IX30" i="4"/>
  <c r="IX76" i="4"/>
  <c r="ML52" i="4"/>
  <c r="BV30" i="4"/>
  <c r="ML76" i="4"/>
  <c r="BV52" i="4"/>
  <c r="FJ30" i="4"/>
  <c r="C11" i="5"/>
  <c r="D11" i="5"/>
  <c r="E11" i="5"/>
  <c r="B11" i="5"/>
  <c r="LJ76" i="4" l="1"/>
  <c r="AT52" i="4"/>
  <c r="EH30" i="4"/>
  <c r="HV76" i="4"/>
  <c r="LJ52" i="4"/>
  <c r="AT30" i="4"/>
  <c r="AT76" i="4"/>
  <c r="EH52" i="4"/>
  <c r="HV52" i="4"/>
  <c r="HV30" i="4"/>
  <c r="AF76" i="4"/>
  <c r="DT52" i="4"/>
  <c r="HH30" i="4"/>
  <c r="HH52" i="4"/>
  <c r="KV76" i="4"/>
  <c r="AF52" i="4"/>
  <c r="DT30" i="4"/>
  <c r="HH76" i="4"/>
  <c r="KV52" i="4"/>
  <c r="AF30" i="4"/>
  <c r="GT52" i="4"/>
  <c r="R76" i="4"/>
  <c r="DF52" i="4"/>
  <c r="GT30" i="4"/>
  <c r="R52" i="4"/>
  <c r="DF30" i="4"/>
  <c r="KH76" i="4"/>
  <c r="GT76" i="4"/>
  <c r="KH52" i="4"/>
  <c r="R30" i="4"/>
  <c r="IJ76" i="4"/>
  <c r="LX52" i="4"/>
  <c r="BH30" i="4"/>
  <c r="EV30" i="4"/>
  <c r="IJ52" i="4"/>
  <c r="EV52" i="4"/>
  <c r="IJ30" i="4"/>
  <c r="LX76" i="4"/>
  <c r="BH76" i="4"/>
  <c r="BH52" i="4"/>
</calcChain>
</file>

<file path=xl/sharedStrings.xml><?xml version="1.0" encoding="utf-8"?>
<sst xmlns="http://schemas.openxmlformats.org/spreadsheetml/2006/main" count="301" uniqueCount="135">
  <si>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</si>
  <si>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</si>
  <si>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</si>
  <si>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</si>
  <si>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</si>
  <si>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</si>
  <si>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</si>
  <si>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</si>
  <si>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</si>
  <si>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</si>
  <si>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</si>
  <si>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</si>
  <si>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</si>
  <si>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</si>
  <si>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</si>
  <si>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</si>
  <si>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</si>
  <si>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</si>
  <si>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</si>
  <si>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</si>
  <si>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</si>
  <si>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</si>
  <si>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</si>
  <si>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</si>
  <si>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</si>
  <si>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</si>
  <si>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</si>
  <si>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</si>
  <si>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</si>
  <si>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</si>
  <si>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</si>
  <si>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</si>
  <si>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</si>
  <si>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</si>
  <si>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</si>
  <si>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</si>
  <si>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</si>
  <si>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</si>
  <si>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</si>
  <si>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</si>
  <si>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</si>
  <si>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</si>
  <si>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</si>
  <si>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</si>
  <si>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</si>
  <si>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</si>
  <si>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</si>
  <si>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</si>
  <si>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</si>
  <si>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</si>
  <si>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</si>
  <si>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</si>
  <si>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</si>
  <si>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</si>
  <si>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</si>
  <si>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</si>
  <si>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</si>
  <si>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</si>
  <si>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</si>
  <si>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</si>
  <si>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</si>
  <si>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</si>
  <si>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</si>
  <si>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</si>
  <si>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</si>
  <si>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</si>
  <si>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</si>
  <si>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</si>
  <si>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</si>
  <si>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</si>
  <si>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</si>
  <si>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</si>
  <si>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</si>
  <si>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</si>
  <si>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</si>
  <si>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</si>
  <si>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</si>
  <si>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</si>
  <si>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</si>
  <si>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</si>
  <si>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</si>
  <si>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</si>
  <si>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</si>
  <si>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</si>
  <si>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</si>
  <si>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</si>
  <si>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</si>
  <si>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</si>
  <si>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</si>
  <si>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</si>
  <si>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</si>
  <si>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</si>
  <si>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</si>
  <si>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</si>
  <si>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</si>
  <si>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</si>
  <si>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</si>
  <si>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</si>
  <si>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</si>
  <si>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</si>
  <si>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</si>
  <si>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</si>
  <si>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</si>
  <si>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</si>
  <si>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</si>
  <si>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</si>
  <si>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</si>
  <si>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</si>
  <si>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</si>
  <si>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</si>
  <si>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</si>
  <si>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</si>
  <si>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</si>
  <si>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</si>
  <si>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</si>
  <si>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川棚町</t>
  </si>
  <si>
    <t>くじゃく荘</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</si>
  <si>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</si>
  <si>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</si>
  <si>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</si>
  <si>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</si>
  <si>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</si>
  <si>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</si>
  <si>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</si>
  <si>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</si>
  <si>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</si>
  <si>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</si>
  <si>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</si>
  <si>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</si>
  <si>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</si>
  <si>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</si>
  <si>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当該施設は、指定管理者制度（利用料金制）により運営を行っている。
・当該年度は新型コロナウイルス感染症の感染状況拡大により休館期間が４か月に渡り、最終的に収益を押し下げた結果となり、繰入金の増加となった。
・今後も新型コロナウイルス感染症の収束まで引き続き厳しい経営を強いられることが予想される。</t>
    <rPh sb="0" eb="2">
      <t>トウガイ</t>
    </rPh>
    <rPh sb="2" eb="4">
      <t>シセツ</t>
    </rPh>
    <rPh sb="6" eb="8">
      <t>シテイ</t>
    </rPh>
    <rPh sb="8" eb="11">
      <t>カンリシャ</t>
    </rPh>
    <rPh sb="11" eb="13">
      <t>セイド</t>
    </rPh>
    <rPh sb="14" eb="16">
      <t>リヨウ</t>
    </rPh>
    <rPh sb="16" eb="19">
      <t>リョウキンセイ</t>
    </rPh>
    <rPh sb="23" eb="25">
      <t>ウンエイ</t>
    </rPh>
    <rPh sb="26" eb="27">
      <t>オコナ</t>
    </rPh>
    <rPh sb="34" eb="36">
      <t>トウガイ</t>
    </rPh>
    <rPh sb="36" eb="38">
      <t>ネンド</t>
    </rPh>
    <rPh sb="39" eb="41">
      <t>シンガタ</t>
    </rPh>
    <rPh sb="48" eb="51">
      <t>カンセンショウ</t>
    </rPh>
    <rPh sb="52" eb="54">
      <t>カンセン</t>
    </rPh>
    <rPh sb="54" eb="56">
      <t>ジョウキョウ</t>
    </rPh>
    <rPh sb="56" eb="58">
      <t>カクダイ</t>
    </rPh>
    <rPh sb="61" eb="63">
      <t>キュウカン</t>
    </rPh>
    <rPh sb="63" eb="65">
      <t>キカン</t>
    </rPh>
    <rPh sb="68" eb="69">
      <t>ゲツ</t>
    </rPh>
    <rPh sb="70" eb="71">
      <t>ワタ</t>
    </rPh>
    <rPh sb="73" eb="76">
      <t>サイシュウテキ</t>
    </rPh>
    <rPh sb="77" eb="79">
      <t>シュウエキ</t>
    </rPh>
    <rPh sb="80" eb="81">
      <t>オ</t>
    </rPh>
    <rPh sb="82" eb="83">
      <t>サ</t>
    </rPh>
    <rPh sb="85" eb="87">
      <t>ケッカ</t>
    </rPh>
    <rPh sb="91" eb="93">
      <t>クリイレ</t>
    </rPh>
    <rPh sb="93" eb="94">
      <t>キン</t>
    </rPh>
    <rPh sb="95" eb="97">
      <t>ゾウカ</t>
    </rPh>
    <rPh sb="104" eb="106">
      <t>コンゴ</t>
    </rPh>
    <rPh sb="107" eb="109">
      <t>シンガタ</t>
    </rPh>
    <rPh sb="116" eb="119">
      <t>カンセンショウ</t>
    </rPh>
    <rPh sb="120" eb="122">
      <t>シュウソク</t>
    </rPh>
    <rPh sb="124" eb="125">
      <t>ヒ</t>
    </rPh>
    <rPh sb="126" eb="127">
      <t>ツヅ</t>
    </rPh>
    <rPh sb="128" eb="129">
      <t>キビ</t>
    </rPh>
    <rPh sb="131" eb="133">
      <t>ケイエイ</t>
    </rPh>
    <rPh sb="134" eb="135">
      <t>シ</t>
    </rPh>
    <rPh sb="142" eb="144">
      <t>ヨソウ</t>
    </rPh>
    <phoneticPr fontId="5"/>
  </si>
  <si>
    <t>企業債残高は現在無いが、施設の大規模改修によるリニューアルオープンから２４年が経過し、建築設備及び付帯設備の修繕が恒常的かつ増加傾向にあるため、今後の計画的な設備投資を検討する必要がある。</t>
    <rPh sb="0" eb="2">
      <t>キギョウ</t>
    </rPh>
    <rPh sb="2" eb="3">
      <t>サイ</t>
    </rPh>
    <rPh sb="3" eb="5">
      <t>ザンダカ</t>
    </rPh>
    <rPh sb="6" eb="8">
      <t>ゲンザイ</t>
    </rPh>
    <rPh sb="8" eb="9">
      <t>ナ</t>
    </rPh>
    <rPh sb="12" eb="14">
      <t>シセツ</t>
    </rPh>
    <rPh sb="15" eb="18">
      <t>ダイキボ</t>
    </rPh>
    <rPh sb="18" eb="20">
      <t>カイシュウ</t>
    </rPh>
    <rPh sb="37" eb="38">
      <t>ネン</t>
    </rPh>
    <rPh sb="39" eb="41">
      <t>ケイカ</t>
    </rPh>
    <rPh sb="43" eb="45">
      <t>ケンチク</t>
    </rPh>
    <rPh sb="45" eb="47">
      <t>セツビ</t>
    </rPh>
    <rPh sb="47" eb="48">
      <t>オヨ</t>
    </rPh>
    <rPh sb="49" eb="51">
      <t>フタイ</t>
    </rPh>
    <rPh sb="51" eb="53">
      <t>セツビ</t>
    </rPh>
    <rPh sb="54" eb="56">
      <t>シュウゼン</t>
    </rPh>
    <rPh sb="57" eb="60">
      <t>コウジョウテキ</t>
    </rPh>
    <rPh sb="62" eb="64">
      <t>ゾウカ</t>
    </rPh>
    <rPh sb="64" eb="66">
      <t>ケイコウ</t>
    </rPh>
    <rPh sb="72" eb="74">
      <t>コンゴ</t>
    </rPh>
    <rPh sb="75" eb="78">
      <t>ケイカクテキ</t>
    </rPh>
    <rPh sb="79" eb="81">
      <t>セツビ</t>
    </rPh>
    <rPh sb="81" eb="83">
      <t>トウシ</t>
    </rPh>
    <rPh sb="84" eb="86">
      <t>ケントウ</t>
    </rPh>
    <rPh sb="88" eb="90">
      <t>ヒツヨウ</t>
    </rPh>
    <phoneticPr fontId="5"/>
  </si>
  <si>
    <t>宿泊者数は新型コロナウイルス感染症の影響により減少となった。
今後は、指定管理者による民間のノウハウを活用した集客を図り、定員稼働率の回復及び増加に努める。</t>
    <rPh sb="0" eb="2">
      <t>シュクハク</t>
    </rPh>
    <rPh sb="2" eb="3">
      <t>シャ</t>
    </rPh>
    <rPh sb="3" eb="4">
      <t>スウ</t>
    </rPh>
    <rPh sb="5" eb="7">
      <t>シンガタ</t>
    </rPh>
    <rPh sb="14" eb="17">
      <t>カンセンショウ</t>
    </rPh>
    <rPh sb="18" eb="20">
      <t>エイキョウ</t>
    </rPh>
    <rPh sb="23" eb="25">
      <t>ゲンショウ</t>
    </rPh>
    <rPh sb="31" eb="33">
      <t>コンゴ</t>
    </rPh>
    <rPh sb="35" eb="37">
      <t>シテイ</t>
    </rPh>
    <rPh sb="37" eb="40">
      <t>カンリシャ</t>
    </rPh>
    <rPh sb="43" eb="45">
      <t>ミンカン</t>
    </rPh>
    <rPh sb="51" eb="53">
      <t>カツヨウ</t>
    </rPh>
    <rPh sb="55" eb="57">
      <t>シュウキャク</t>
    </rPh>
    <rPh sb="58" eb="59">
      <t>ハカ</t>
    </rPh>
    <rPh sb="61" eb="63">
      <t>テイイン</t>
    </rPh>
    <rPh sb="63" eb="65">
      <t>カドウ</t>
    </rPh>
    <rPh sb="65" eb="66">
      <t>リツ</t>
    </rPh>
    <rPh sb="67" eb="69">
      <t>カイフク</t>
    </rPh>
    <rPh sb="69" eb="70">
      <t>オヨ</t>
    </rPh>
    <rPh sb="71" eb="73">
      <t>ゾウカ</t>
    </rPh>
    <rPh sb="74" eb="75">
      <t>ツト</t>
    </rPh>
    <phoneticPr fontId="5"/>
  </si>
  <si>
    <t>年間を通じて新型コロナウイルス感染症の影響が大きく、宿泊者数及び収益が減少した。
今後は新型コロナウイルス感染症の収束後の経営回復に向け、指定管理者による民間のノウハウを活用した集客を図り、定員稼働率の回復及び増加に努める。</t>
    <rPh sb="0" eb="2">
      <t>ネンカン</t>
    </rPh>
    <rPh sb="3" eb="4">
      <t>ツウ</t>
    </rPh>
    <rPh sb="6" eb="8">
      <t>シンガタ</t>
    </rPh>
    <rPh sb="15" eb="18">
      <t>カンセンショウ</t>
    </rPh>
    <rPh sb="19" eb="21">
      <t>エイキョウ</t>
    </rPh>
    <rPh sb="22" eb="23">
      <t>オオ</t>
    </rPh>
    <rPh sb="26" eb="28">
      <t>シュクハク</t>
    </rPh>
    <rPh sb="28" eb="29">
      <t>シャ</t>
    </rPh>
    <rPh sb="29" eb="30">
      <t>スウ</t>
    </rPh>
    <rPh sb="30" eb="31">
      <t>オヨ</t>
    </rPh>
    <rPh sb="32" eb="34">
      <t>シュウエキ</t>
    </rPh>
    <rPh sb="35" eb="37">
      <t>ゲンショウ</t>
    </rPh>
    <rPh sb="41" eb="43">
      <t>コンゴ</t>
    </rPh>
    <rPh sb="44" eb="46">
      <t>シンガタ</t>
    </rPh>
    <rPh sb="53" eb="56">
      <t>カンセンショウ</t>
    </rPh>
    <rPh sb="57" eb="59">
      <t>シュウソク</t>
    </rPh>
    <rPh sb="59" eb="60">
      <t>ゴ</t>
    </rPh>
    <rPh sb="61" eb="63">
      <t>ケイエイ</t>
    </rPh>
    <rPh sb="63" eb="65">
      <t>カイフク</t>
    </rPh>
    <rPh sb="66" eb="67">
      <t>ム</t>
    </rPh>
    <rPh sb="69" eb="71">
      <t>シテイ</t>
    </rPh>
    <rPh sb="71" eb="74">
      <t>カンリシャ</t>
    </rPh>
    <rPh sb="77" eb="79">
      <t>ミンカン</t>
    </rPh>
    <rPh sb="85" eb="87">
      <t>カツヨウ</t>
    </rPh>
    <rPh sb="89" eb="91">
      <t>シュウキャク</t>
    </rPh>
    <rPh sb="92" eb="93">
      <t>ハカ</t>
    </rPh>
    <rPh sb="95" eb="97">
      <t>テイイン</t>
    </rPh>
    <rPh sb="97" eb="99">
      <t>カドウ</t>
    </rPh>
    <rPh sb="99" eb="100">
      <t>リツ</t>
    </rPh>
    <rPh sb="101" eb="103">
      <t>カイフク</t>
    </rPh>
    <rPh sb="103" eb="104">
      <t>オヨ</t>
    </rPh>
    <rPh sb="105" eb="107">
      <t>ゾウカ</t>
    </rPh>
    <rPh sb="108" eb="10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</si>
</sst>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10</c:v>
                </c:pt>
                <c:pt idx="1">
                  <c:v>0</c:v>
                </c:pt>
                <c:pt idx="2">
                  <c:v>0</c:v>
                </c:pt>
                <c:pt idx="3">
                  <c:v>0</c:v>
                </c:pt>
                <c:pt idx="4">
                  <c:v>436</c:v>
                </c:pt>
              </c:numCache>
            </c:numRef>
          </c:val>
          <c:extLst xmlns:c16r2="http://schemas.microsoft.com/office/drawing/2015/06/chart">
            <c:ext xmlns:c16="http://schemas.microsoft.com/office/drawing/2014/chart" uri="{C3380CC4-5D6E-409C-BE32-E72D297353CC}">
              <c16:uniqueId val="{00000000-C958-4CF5-A8CD-B90EC924EB3D}"/>
            </c:ext>
          </c:extLst>
        </c:ser>
        <c:dLbls>
          <c:showLegendKey val="0"/>
          <c:showVal val="0"/>
          <c:showCatName val="0"/>
          <c:showSerName val="0"/>
          <c:showPercent val="0"/>
          <c:showBubbleSize val="0"/>
        </c:dLbls>
        <c:gapWidth val="150"/>
        <c:axId val="95815168"/>
        <c:axId val="958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xmlns:c16r2="http://schemas.microsoft.com/office/drawing/2015/06/chart">
            <c:ext xmlns:c16="http://schemas.microsoft.com/office/drawing/2014/chart" uri="{C3380CC4-5D6E-409C-BE32-E72D297353CC}">
              <c16:uniqueId val="{00000001-C958-4CF5-A8CD-B90EC924EB3D}"/>
            </c:ext>
          </c:extLst>
        </c:ser>
        <c:dLbls>
          <c:showLegendKey val="0"/>
          <c:showVal val="0"/>
          <c:showCatName val="0"/>
          <c:showSerName val="0"/>
          <c:showPercent val="0"/>
          <c:showBubbleSize val="0"/>
        </c:dLbls>
        <c:marker val="1"/>
        <c:smooth val="0"/>
        <c:axId val="95815168"/>
        <c:axId val="95817088"/>
      </c:lineChart>
      <c:catAx>
        <c:axId val="95815168"/>
        <c:scaling>
          <c:orientation val="minMax"/>
        </c:scaling>
        <c:delete val="1"/>
        <c:axPos val="b"/>
        <c:numFmt formatCode="General" sourceLinked="1"/>
        <c:majorTickMark val="none"/>
        <c:minorTickMark val="none"/>
        <c:tickLblPos val="none"/>
        <c:crossAx val="95817088"/>
        <c:crosses val="autoZero"/>
        <c:auto val="1"/>
        <c:lblAlgn val="ctr"/>
        <c:lblOffset val="100"/>
        <c:noMultiLvlLbl val="1"/>
      </c:catAx>
      <c:valAx>
        <c:axId val="9581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1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269A-4F7C-AD35-642597C29D20}"/>
            </c:ext>
          </c:extLst>
        </c:ser>
        <c:dLbls>
          <c:showLegendKey val="0"/>
          <c:showVal val="0"/>
          <c:showCatName val="0"/>
          <c:showSerName val="0"/>
          <c:showPercent val="0"/>
          <c:showBubbleSize val="0"/>
        </c:dLbls>
        <c:gapWidth val="150"/>
        <c:axId val="98564352"/>
        <c:axId val="985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269A-4F7C-AD35-642597C29D20}"/>
            </c:ext>
          </c:extLst>
        </c:ser>
        <c:dLbls>
          <c:showLegendKey val="0"/>
          <c:showVal val="0"/>
          <c:showCatName val="0"/>
          <c:showSerName val="0"/>
          <c:showPercent val="0"/>
          <c:showBubbleSize val="0"/>
        </c:dLbls>
        <c:marker val="1"/>
        <c:smooth val="0"/>
        <c:axId val="98564352"/>
        <c:axId val="98582912"/>
      </c:lineChart>
      <c:catAx>
        <c:axId val="98564352"/>
        <c:scaling>
          <c:orientation val="minMax"/>
        </c:scaling>
        <c:delete val="1"/>
        <c:axPos val="b"/>
        <c:numFmt formatCode="General" sourceLinked="1"/>
        <c:majorTickMark val="none"/>
        <c:minorTickMark val="none"/>
        <c:tickLblPos val="none"/>
        <c:crossAx val="98582912"/>
        <c:crosses val="autoZero"/>
        <c:auto val="1"/>
        <c:lblAlgn val="ctr"/>
        <c:lblOffset val="100"/>
        <c:noMultiLvlLbl val="1"/>
      </c:catAx>
      <c:valAx>
        <c:axId val="9858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6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3.5999999999999999E-3</c:v>
                </c:pt>
                <c:pt idx="1">
                  <c:v>4.4000000000000003E-3</c:v>
                </c:pt>
                <c:pt idx="2">
                  <c:v>3.2000000000000002E-3</c:v>
                </c:pt>
                <c:pt idx="3">
                  <c:v>2.8E-3</c:v>
                </c:pt>
                <c:pt idx="4">
                  <c:v>4.0000000000000001E-3</c:v>
                </c:pt>
              </c:numCache>
            </c:numRef>
          </c:val>
          <c:smooth val="0"/>
          <c:extLst xmlns:c16r2="http://schemas.microsoft.com/office/drawing/2015/06/chart">
            <c:ext xmlns:c16="http://schemas.microsoft.com/office/drawing/2014/chart" uri="{C3380CC4-5D6E-409C-BE32-E72D297353CC}">
              <c16:uniqueId val="{00000000-90AD-47EA-AD85-EEDC95627ADE}"/>
            </c:ext>
          </c:extLst>
        </c:ser>
        <c:dLbls>
          <c:showLegendKey val="0"/>
          <c:showVal val="0"/>
          <c:showCatName val="0"/>
          <c:showSerName val="0"/>
          <c:showPercent val="0"/>
          <c:showBubbleSize val="0"/>
        </c:dLbls>
        <c:marker val="1"/>
        <c:smooth val="0"/>
        <c:axId val="98622464"/>
        <c:axId val="9862425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8.9999999999999998E-4</c:v>
                </c:pt>
                <c:pt idx="1">
                  <c:v>8.0000000000000004E-4</c:v>
                </c:pt>
                <c:pt idx="2">
                  <c:v>2E-3</c:v>
                </c:pt>
                <c:pt idx="3">
                  <c:v>2E-3</c:v>
                </c:pt>
                <c:pt idx="4">
                  <c:v>3.2000000000000002E-3</c:v>
                </c:pt>
              </c:numCache>
            </c:numRef>
          </c:val>
          <c:smooth val="0"/>
          <c:extLst xmlns:c16r2="http://schemas.microsoft.com/office/drawing/2015/06/chart">
            <c:ext xmlns:c16="http://schemas.microsoft.com/office/drawing/2014/chart" uri="{C3380CC4-5D6E-409C-BE32-E72D297353CC}">
              <c16:uniqueId val="{00000001-90AD-47EA-AD85-EEDC95627ADE}"/>
            </c:ext>
          </c:extLst>
        </c:ser>
        <c:dLbls>
          <c:showLegendKey val="0"/>
          <c:showVal val="0"/>
          <c:showCatName val="0"/>
          <c:showSerName val="0"/>
          <c:showPercent val="0"/>
          <c:showBubbleSize val="0"/>
        </c:dLbls>
        <c:marker val="1"/>
        <c:smooth val="0"/>
        <c:axId val="104017920"/>
        <c:axId val="98625792"/>
      </c:lineChart>
      <c:catAx>
        <c:axId val="98622464"/>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8624256"/>
        <c:crosses val="autoZero"/>
        <c:auto val="1"/>
        <c:lblAlgn val="ctr"/>
        <c:lblOffset val="100"/>
        <c:noMultiLvlLbl val="1"/>
      </c:catAx>
      <c:valAx>
        <c:axId val="98624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622464"/>
        <c:crosses val="autoZero"/>
        <c:crossBetween val="between"/>
      </c:valAx>
      <c:valAx>
        <c:axId val="98625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4017920"/>
        <c:crosses val="max"/>
        <c:crossBetween val="between"/>
      </c:valAx>
      <c:catAx>
        <c:axId val="104017920"/>
        <c:scaling>
          <c:orientation val="minMax"/>
        </c:scaling>
        <c:delete val="1"/>
        <c:axPos val="b"/>
        <c:numFmt formatCode="General" sourceLinked="1"/>
        <c:majorTickMark val="out"/>
        <c:minorTickMark val="none"/>
        <c:tickLblPos val="nextTo"/>
        <c:crossAx val="98625792"/>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90.2</c:v>
                </c:pt>
                <c:pt idx="1">
                  <c:v>0</c:v>
                </c:pt>
                <c:pt idx="2">
                  <c:v>0</c:v>
                </c:pt>
                <c:pt idx="3">
                  <c:v>0</c:v>
                </c:pt>
                <c:pt idx="4">
                  <c:v>25.5</c:v>
                </c:pt>
              </c:numCache>
            </c:numRef>
          </c:val>
          <c:extLst xmlns:c16r2="http://schemas.microsoft.com/office/drawing/2015/06/chart">
            <c:ext xmlns:c16="http://schemas.microsoft.com/office/drawing/2014/chart" uri="{C3380CC4-5D6E-409C-BE32-E72D297353CC}">
              <c16:uniqueId val="{00000000-EF10-4C1B-BF35-E36E4E1115AF}"/>
            </c:ext>
          </c:extLst>
        </c:ser>
        <c:dLbls>
          <c:showLegendKey val="0"/>
          <c:showVal val="0"/>
          <c:showCatName val="0"/>
          <c:showSerName val="0"/>
          <c:showPercent val="0"/>
          <c:showBubbleSize val="0"/>
        </c:dLbls>
        <c:gapWidth val="150"/>
        <c:axId val="97940992"/>
        <c:axId val="979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xmlns:c16r2="http://schemas.microsoft.com/office/drawing/2015/06/chart">
            <c:ext xmlns:c16="http://schemas.microsoft.com/office/drawing/2014/chart" uri="{C3380CC4-5D6E-409C-BE32-E72D297353CC}">
              <c16:uniqueId val="{00000001-EF10-4C1B-BF35-E36E4E1115AF}"/>
            </c:ext>
          </c:extLst>
        </c:ser>
        <c:dLbls>
          <c:showLegendKey val="0"/>
          <c:showVal val="0"/>
          <c:showCatName val="0"/>
          <c:showSerName val="0"/>
          <c:showPercent val="0"/>
          <c:showBubbleSize val="0"/>
        </c:dLbls>
        <c:marker val="1"/>
        <c:smooth val="0"/>
        <c:axId val="97940992"/>
        <c:axId val="97942912"/>
      </c:lineChart>
      <c:catAx>
        <c:axId val="97940992"/>
        <c:scaling>
          <c:orientation val="minMax"/>
        </c:scaling>
        <c:delete val="1"/>
        <c:axPos val="b"/>
        <c:numFmt formatCode="General" sourceLinked="1"/>
        <c:majorTickMark val="none"/>
        <c:minorTickMark val="none"/>
        <c:tickLblPos val="none"/>
        <c:crossAx val="97942912"/>
        <c:crosses val="autoZero"/>
        <c:auto val="1"/>
        <c:lblAlgn val="ctr"/>
        <c:lblOffset val="100"/>
        <c:noMultiLvlLbl val="1"/>
      </c:catAx>
      <c:valAx>
        <c:axId val="9794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11.5</c:v>
                </c:pt>
                <c:pt idx="1">
                  <c:v>20.3</c:v>
                </c:pt>
                <c:pt idx="2">
                  <c:v>1435.4</c:v>
                </c:pt>
                <c:pt idx="3">
                  <c:v>147.19999999999999</c:v>
                </c:pt>
                <c:pt idx="4">
                  <c:v>100</c:v>
                </c:pt>
              </c:numCache>
            </c:numRef>
          </c:val>
          <c:extLst xmlns:c16r2="http://schemas.microsoft.com/office/drawing/2015/06/chart">
            <c:ext xmlns:c16="http://schemas.microsoft.com/office/drawing/2014/chart" uri="{C3380CC4-5D6E-409C-BE32-E72D297353CC}">
              <c16:uniqueId val="{00000000-DC40-4E96-88F0-D13EFB460FD7}"/>
            </c:ext>
          </c:extLst>
        </c:ser>
        <c:dLbls>
          <c:showLegendKey val="0"/>
          <c:showVal val="0"/>
          <c:showCatName val="0"/>
          <c:showSerName val="0"/>
          <c:showPercent val="0"/>
          <c:showBubbleSize val="0"/>
        </c:dLbls>
        <c:gapWidth val="150"/>
        <c:axId val="98260096"/>
        <c:axId val="982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xmlns:c16r2="http://schemas.microsoft.com/office/drawing/2015/06/chart">
            <c:ext xmlns:c16="http://schemas.microsoft.com/office/drawing/2014/chart" uri="{C3380CC4-5D6E-409C-BE32-E72D297353CC}">
              <c16:uniqueId val="{00000001-DC40-4E96-88F0-D13EFB460FD7}"/>
            </c:ext>
          </c:extLst>
        </c:ser>
        <c:dLbls>
          <c:showLegendKey val="0"/>
          <c:showVal val="0"/>
          <c:showCatName val="0"/>
          <c:showSerName val="0"/>
          <c:showPercent val="0"/>
          <c:showBubbleSize val="0"/>
        </c:dLbls>
        <c:marker val="1"/>
        <c:smooth val="0"/>
        <c:axId val="98260096"/>
        <c:axId val="98262016"/>
      </c:lineChart>
      <c:catAx>
        <c:axId val="98260096"/>
        <c:scaling>
          <c:orientation val="minMax"/>
        </c:scaling>
        <c:delete val="1"/>
        <c:axPos val="b"/>
        <c:numFmt formatCode="General" sourceLinked="1"/>
        <c:majorTickMark val="none"/>
        <c:minorTickMark val="none"/>
        <c:tickLblPos val="none"/>
        <c:crossAx val="98262016"/>
        <c:crosses val="autoZero"/>
        <c:auto val="1"/>
        <c:lblAlgn val="ctr"/>
        <c:lblOffset val="100"/>
        <c:noMultiLvlLbl val="1"/>
      </c:catAx>
      <c:valAx>
        <c:axId val="9826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2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2416</c:v>
                </c:pt>
                <c:pt idx="1">
                  <c:v>7899</c:v>
                </c:pt>
                <c:pt idx="2">
                  <c:v>8373</c:v>
                </c:pt>
                <c:pt idx="3">
                  <c:v>401</c:v>
                </c:pt>
                <c:pt idx="4">
                  <c:v>-6458</c:v>
                </c:pt>
              </c:numCache>
            </c:numRef>
          </c:val>
          <c:extLst xmlns:c16r2="http://schemas.microsoft.com/office/drawing/2015/06/chart">
            <c:ext xmlns:c16="http://schemas.microsoft.com/office/drawing/2014/chart" uri="{C3380CC4-5D6E-409C-BE32-E72D297353CC}">
              <c16:uniqueId val="{00000000-74E0-4EA1-9A55-7C9E4F6B5AEF}"/>
            </c:ext>
          </c:extLst>
        </c:ser>
        <c:dLbls>
          <c:showLegendKey val="0"/>
          <c:showVal val="0"/>
          <c:showCatName val="0"/>
          <c:showSerName val="0"/>
          <c:showPercent val="0"/>
          <c:showBubbleSize val="0"/>
        </c:dLbls>
        <c:gapWidth val="150"/>
        <c:axId val="98292480"/>
        <c:axId val="982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xmlns:c16r2="http://schemas.microsoft.com/office/drawing/2015/06/chart">
            <c:ext xmlns:c16="http://schemas.microsoft.com/office/drawing/2014/chart" uri="{C3380CC4-5D6E-409C-BE32-E72D297353CC}">
              <c16:uniqueId val="{00000001-74E0-4EA1-9A55-7C9E4F6B5AEF}"/>
            </c:ext>
          </c:extLst>
        </c:ser>
        <c:dLbls>
          <c:showLegendKey val="0"/>
          <c:showVal val="0"/>
          <c:showCatName val="0"/>
          <c:showSerName val="0"/>
          <c:showPercent val="0"/>
          <c:showBubbleSize val="0"/>
        </c:dLbls>
        <c:marker val="1"/>
        <c:smooth val="0"/>
        <c:axId val="98292480"/>
        <c:axId val="98294400"/>
      </c:lineChart>
      <c:catAx>
        <c:axId val="98292480"/>
        <c:scaling>
          <c:orientation val="minMax"/>
        </c:scaling>
        <c:delete val="1"/>
        <c:axPos val="b"/>
        <c:numFmt formatCode="General" sourceLinked="1"/>
        <c:majorTickMark val="none"/>
        <c:minorTickMark val="none"/>
        <c:tickLblPos val="none"/>
        <c:crossAx val="98294400"/>
        <c:crosses val="autoZero"/>
        <c:auto val="1"/>
        <c:lblAlgn val="ctr"/>
        <c:lblOffset val="100"/>
        <c:noMultiLvlLbl val="1"/>
      </c:catAx>
      <c:valAx>
        <c:axId val="98294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29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26</c:v>
                </c:pt>
                <c:pt idx="1">
                  <c:v>80.099999999999994</c:v>
                </c:pt>
                <c:pt idx="2">
                  <c:v>100</c:v>
                </c:pt>
                <c:pt idx="3">
                  <c:v>100</c:v>
                </c:pt>
                <c:pt idx="4">
                  <c:v>100</c:v>
                </c:pt>
              </c:numCache>
            </c:numRef>
          </c:val>
          <c:extLst xmlns:c16r2="http://schemas.microsoft.com/office/drawing/2015/06/chart">
            <c:ext xmlns:c16="http://schemas.microsoft.com/office/drawing/2014/chart" uri="{C3380CC4-5D6E-409C-BE32-E72D297353CC}">
              <c16:uniqueId val="{00000000-52E8-4EDC-B10A-8A3202CD1FBF}"/>
            </c:ext>
          </c:extLst>
        </c:ser>
        <c:dLbls>
          <c:showLegendKey val="0"/>
          <c:showVal val="0"/>
          <c:showCatName val="0"/>
          <c:showSerName val="0"/>
          <c:showPercent val="0"/>
          <c:showBubbleSize val="0"/>
        </c:dLbls>
        <c:gapWidth val="150"/>
        <c:axId val="98359168"/>
        <c:axId val="983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xmlns:c16r2="http://schemas.microsoft.com/office/drawing/2015/06/chart">
            <c:ext xmlns:c16="http://schemas.microsoft.com/office/drawing/2014/chart" uri="{C3380CC4-5D6E-409C-BE32-E72D297353CC}">
              <c16:uniqueId val="{00000001-52E8-4EDC-B10A-8A3202CD1FBF}"/>
            </c:ext>
          </c:extLst>
        </c:ser>
        <c:dLbls>
          <c:showLegendKey val="0"/>
          <c:showVal val="0"/>
          <c:showCatName val="0"/>
          <c:showSerName val="0"/>
          <c:showPercent val="0"/>
          <c:showBubbleSize val="0"/>
        </c:dLbls>
        <c:marker val="1"/>
        <c:smooth val="0"/>
        <c:axId val="98359168"/>
        <c:axId val="98365440"/>
      </c:lineChart>
      <c:catAx>
        <c:axId val="98359168"/>
        <c:scaling>
          <c:orientation val="minMax"/>
        </c:scaling>
        <c:delete val="1"/>
        <c:axPos val="b"/>
        <c:numFmt formatCode="General" sourceLinked="1"/>
        <c:majorTickMark val="none"/>
        <c:minorTickMark val="none"/>
        <c:tickLblPos val="none"/>
        <c:crossAx val="98365440"/>
        <c:crosses val="autoZero"/>
        <c:auto val="1"/>
        <c:lblAlgn val="ctr"/>
        <c:lblOffset val="100"/>
        <c:noMultiLvlLbl val="1"/>
      </c:catAx>
      <c:valAx>
        <c:axId val="9836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34</c:v>
                </c:pt>
                <c:pt idx="1">
                  <c:v>36</c:v>
                </c:pt>
                <c:pt idx="2">
                  <c:v>0</c:v>
                </c:pt>
                <c:pt idx="3">
                  <c:v>0</c:v>
                </c:pt>
                <c:pt idx="4">
                  <c:v>191</c:v>
                </c:pt>
              </c:numCache>
            </c:numRef>
          </c:val>
          <c:extLst xmlns:c16r2="http://schemas.microsoft.com/office/drawing/2015/06/chart">
            <c:ext xmlns:c16="http://schemas.microsoft.com/office/drawing/2014/chart" uri="{C3380CC4-5D6E-409C-BE32-E72D297353CC}">
              <c16:uniqueId val="{00000000-83EE-4C90-936B-3552DF400F15}"/>
            </c:ext>
          </c:extLst>
        </c:ser>
        <c:dLbls>
          <c:showLegendKey val="0"/>
          <c:showVal val="0"/>
          <c:showCatName val="0"/>
          <c:showSerName val="0"/>
          <c:showPercent val="0"/>
          <c:showBubbleSize val="0"/>
        </c:dLbls>
        <c:gapWidth val="150"/>
        <c:axId val="98396032"/>
        <c:axId val="984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xmlns:c16r2="http://schemas.microsoft.com/office/drawing/2015/06/chart">
            <c:ext xmlns:c16="http://schemas.microsoft.com/office/drawing/2014/chart" uri="{C3380CC4-5D6E-409C-BE32-E72D297353CC}">
              <c16:uniqueId val="{00000001-83EE-4C90-936B-3552DF400F15}"/>
            </c:ext>
          </c:extLst>
        </c:ser>
        <c:dLbls>
          <c:showLegendKey val="0"/>
          <c:showVal val="0"/>
          <c:showCatName val="0"/>
          <c:showSerName val="0"/>
          <c:showPercent val="0"/>
          <c:showBubbleSize val="0"/>
        </c:dLbls>
        <c:marker val="1"/>
        <c:smooth val="0"/>
        <c:axId val="98396032"/>
        <c:axId val="98402304"/>
      </c:lineChart>
      <c:catAx>
        <c:axId val="98396032"/>
        <c:scaling>
          <c:orientation val="minMax"/>
        </c:scaling>
        <c:delete val="1"/>
        <c:axPos val="b"/>
        <c:numFmt formatCode="General" sourceLinked="1"/>
        <c:majorTickMark val="none"/>
        <c:minorTickMark val="none"/>
        <c:tickLblPos val="none"/>
        <c:crossAx val="98402304"/>
        <c:crosses val="autoZero"/>
        <c:auto val="1"/>
        <c:lblAlgn val="ctr"/>
        <c:lblOffset val="100"/>
        <c:noMultiLvlLbl val="1"/>
      </c:catAx>
      <c:valAx>
        <c:axId val="9840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9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32.1</c:v>
                </c:pt>
                <c:pt idx="1">
                  <c:v>31.5</c:v>
                </c:pt>
                <c:pt idx="2">
                  <c:v>28.9</c:v>
                </c:pt>
                <c:pt idx="3">
                  <c:v>26.9</c:v>
                </c:pt>
                <c:pt idx="4">
                  <c:v>27.2</c:v>
                </c:pt>
              </c:numCache>
            </c:numRef>
          </c:val>
          <c:extLst xmlns:c16r2="http://schemas.microsoft.com/office/drawing/2015/06/chart">
            <c:ext xmlns:c16="http://schemas.microsoft.com/office/drawing/2014/chart" uri="{C3380CC4-5D6E-409C-BE32-E72D297353CC}">
              <c16:uniqueId val="{00000000-37F4-4A6E-A64C-25FFCEACE7E8}"/>
            </c:ext>
          </c:extLst>
        </c:ser>
        <c:dLbls>
          <c:showLegendKey val="0"/>
          <c:showVal val="0"/>
          <c:showCatName val="0"/>
          <c:showSerName val="0"/>
          <c:showPercent val="0"/>
          <c:showBubbleSize val="0"/>
        </c:dLbls>
        <c:gapWidth val="150"/>
        <c:axId val="98422144"/>
        <c:axId val="984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xmlns:c16r2="http://schemas.microsoft.com/office/drawing/2015/06/chart">
            <c:ext xmlns:c16="http://schemas.microsoft.com/office/drawing/2014/chart" uri="{C3380CC4-5D6E-409C-BE32-E72D297353CC}">
              <c16:uniqueId val="{00000001-37F4-4A6E-A64C-25FFCEACE7E8}"/>
            </c:ext>
          </c:extLst>
        </c:ser>
        <c:dLbls>
          <c:showLegendKey val="0"/>
          <c:showVal val="0"/>
          <c:showCatName val="0"/>
          <c:showSerName val="0"/>
          <c:showPercent val="0"/>
          <c:showBubbleSize val="0"/>
        </c:dLbls>
        <c:marker val="1"/>
        <c:smooth val="0"/>
        <c:axId val="98422144"/>
        <c:axId val="98432512"/>
      </c:lineChart>
      <c:catAx>
        <c:axId val="98422144"/>
        <c:scaling>
          <c:orientation val="minMax"/>
        </c:scaling>
        <c:delete val="1"/>
        <c:axPos val="b"/>
        <c:numFmt formatCode="General" sourceLinked="1"/>
        <c:majorTickMark val="none"/>
        <c:minorTickMark val="none"/>
        <c:tickLblPos val="none"/>
        <c:crossAx val="98432512"/>
        <c:crosses val="autoZero"/>
        <c:auto val="1"/>
        <c:lblAlgn val="ctr"/>
        <c:lblOffset val="100"/>
        <c:noMultiLvlLbl val="1"/>
      </c:catAx>
      <c:valAx>
        <c:axId val="9843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471.9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1C-4F5B-A9A4-34195AA27047}"/>
            </c:ext>
          </c:extLst>
        </c:ser>
        <c:dLbls>
          <c:showLegendKey val="0"/>
          <c:showVal val="0"/>
          <c:showCatName val="0"/>
          <c:showSerName val="0"/>
          <c:showPercent val="0"/>
          <c:showBubbleSize val="0"/>
        </c:dLbls>
        <c:gapWidth val="150"/>
        <c:axId val="98675712"/>
        <c:axId val="986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xmlns:c16r2="http://schemas.microsoft.com/office/drawing/2015/06/chart">
            <c:ext xmlns:c16="http://schemas.microsoft.com/office/drawing/2014/chart" uri="{C3380CC4-5D6E-409C-BE32-E72D297353CC}">
              <c16:uniqueId val="{00000001-A11C-4F5B-A9A4-34195AA27047}"/>
            </c:ext>
          </c:extLst>
        </c:ser>
        <c:dLbls>
          <c:showLegendKey val="0"/>
          <c:showVal val="0"/>
          <c:showCatName val="0"/>
          <c:showSerName val="0"/>
          <c:showPercent val="0"/>
          <c:showBubbleSize val="0"/>
        </c:dLbls>
        <c:marker val="1"/>
        <c:smooth val="0"/>
        <c:axId val="98675712"/>
        <c:axId val="98681984"/>
      </c:lineChart>
      <c:catAx>
        <c:axId val="98675712"/>
        <c:scaling>
          <c:orientation val="minMax"/>
        </c:scaling>
        <c:delete val="1"/>
        <c:axPos val="b"/>
        <c:numFmt formatCode="General" sourceLinked="1"/>
        <c:majorTickMark val="none"/>
        <c:minorTickMark val="none"/>
        <c:tickLblPos val="none"/>
        <c:crossAx val="98681984"/>
        <c:crosses val="autoZero"/>
        <c:auto val="1"/>
        <c:lblAlgn val="ctr"/>
        <c:lblOffset val="100"/>
        <c:noMultiLvlLbl val="1"/>
      </c:catAx>
      <c:valAx>
        <c:axId val="986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7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4419-4D23-A0CA-8260D4BF067B}"/>
            </c:ext>
          </c:extLst>
        </c:ser>
        <c:dLbls>
          <c:showLegendKey val="0"/>
          <c:showVal val="0"/>
          <c:showCatName val="0"/>
          <c:showSerName val="0"/>
          <c:showPercent val="0"/>
          <c:showBubbleSize val="0"/>
        </c:dLbls>
        <c:gapWidth val="150"/>
        <c:axId val="98536064"/>
        <c:axId val="985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4419-4D23-A0CA-8260D4BF067B}"/>
            </c:ext>
          </c:extLst>
        </c:ser>
        <c:dLbls>
          <c:showLegendKey val="0"/>
          <c:showVal val="0"/>
          <c:showCatName val="0"/>
          <c:showSerName val="0"/>
          <c:showPercent val="0"/>
          <c:showBubbleSize val="0"/>
        </c:dLbls>
        <c:marker val="1"/>
        <c:smooth val="0"/>
        <c:axId val="98536064"/>
        <c:axId val="98538240"/>
      </c:lineChart>
      <c:catAx>
        <c:axId val="98536064"/>
        <c:scaling>
          <c:orientation val="minMax"/>
        </c:scaling>
        <c:delete val="1"/>
        <c:axPos val="b"/>
        <c:numFmt formatCode="General" sourceLinked="1"/>
        <c:majorTickMark val="none"/>
        <c:minorTickMark val="none"/>
        <c:tickLblPos val="none"/>
        <c:crossAx val="98538240"/>
        <c:crosses val="autoZero"/>
        <c:auto val="1"/>
        <c:lblAlgn val="ctr"/>
        <c:lblOffset val="100"/>
        <c:noMultiLvlLbl val="1"/>
      </c:catAx>
      <c:valAx>
        <c:axId val="9853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3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Z1"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長崎県川棚町　くじゃく荘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9872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8.8000000000000007</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4168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149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84</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131</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11.5</v>
      </c>
      <c r="S31" s="126"/>
      <c r="T31" s="126"/>
      <c r="U31" s="126"/>
      <c r="V31" s="126"/>
      <c r="W31" s="126"/>
      <c r="X31" s="126"/>
      <c r="Y31" s="126"/>
      <c r="Z31" s="126"/>
      <c r="AA31" s="126"/>
      <c r="AB31" s="126"/>
      <c r="AC31" s="126"/>
      <c r="AD31" s="126"/>
      <c r="AE31" s="126"/>
      <c r="AF31" s="126">
        <f>データ!Z7</f>
        <v>20.3</v>
      </c>
      <c r="AG31" s="126"/>
      <c r="AH31" s="126"/>
      <c r="AI31" s="126"/>
      <c r="AJ31" s="126"/>
      <c r="AK31" s="126"/>
      <c r="AL31" s="126"/>
      <c r="AM31" s="126"/>
      <c r="AN31" s="126"/>
      <c r="AO31" s="126"/>
      <c r="AP31" s="126"/>
      <c r="AQ31" s="126"/>
      <c r="AR31" s="126"/>
      <c r="AS31" s="126"/>
      <c r="AT31" s="126">
        <f>データ!AA7</f>
        <v>1435.4</v>
      </c>
      <c r="AU31" s="126"/>
      <c r="AV31" s="126"/>
      <c r="AW31" s="126"/>
      <c r="AX31" s="126"/>
      <c r="AY31" s="126"/>
      <c r="AZ31" s="126"/>
      <c r="BA31" s="126"/>
      <c r="BB31" s="126"/>
      <c r="BC31" s="126"/>
      <c r="BD31" s="126"/>
      <c r="BE31" s="126"/>
      <c r="BF31" s="126"/>
      <c r="BG31" s="126"/>
      <c r="BH31" s="126">
        <f>データ!AB7</f>
        <v>147.19999999999999</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90.2</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25.5</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436</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84</v>
      </c>
      <c r="S32" s="126"/>
      <c r="T32" s="126"/>
      <c r="U32" s="126"/>
      <c r="V32" s="126"/>
      <c r="W32" s="126"/>
      <c r="X32" s="126"/>
      <c r="Y32" s="126"/>
      <c r="Z32" s="126"/>
      <c r="AA32" s="126"/>
      <c r="AB32" s="126"/>
      <c r="AC32" s="126"/>
      <c r="AD32" s="126"/>
      <c r="AE32" s="126"/>
      <c r="AF32" s="126">
        <f>データ!AE7</f>
        <v>85</v>
      </c>
      <c r="AG32" s="126"/>
      <c r="AH32" s="126"/>
      <c r="AI32" s="126"/>
      <c r="AJ32" s="126"/>
      <c r="AK32" s="126"/>
      <c r="AL32" s="126"/>
      <c r="AM32" s="126"/>
      <c r="AN32" s="126"/>
      <c r="AO32" s="126"/>
      <c r="AP32" s="126"/>
      <c r="AQ32" s="126"/>
      <c r="AR32" s="126"/>
      <c r="AS32" s="126"/>
      <c r="AT32" s="126">
        <f>データ!AF7</f>
        <v>162.80000000000001</v>
      </c>
      <c r="AU32" s="126"/>
      <c r="AV32" s="126"/>
      <c r="AW32" s="126"/>
      <c r="AX32" s="126"/>
      <c r="AY32" s="126"/>
      <c r="AZ32" s="126"/>
      <c r="BA32" s="126"/>
      <c r="BB32" s="126"/>
      <c r="BC32" s="126"/>
      <c r="BD32" s="126"/>
      <c r="BE32" s="126"/>
      <c r="BF32" s="126"/>
      <c r="BG32" s="126"/>
      <c r="BH32" s="126">
        <f>データ!AG7</f>
        <v>125</v>
      </c>
      <c r="BI32" s="126"/>
      <c r="BJ32" s="126"/>
      <c r="BK32" s="126"/>
      <c r="BL32" s="126"/>
      <c r="BM32" s="126"/>
      <c r="BN32" s="126"/>
      <c r="BO32" s="126"/>
      <c r="BP32" s="126"/>
      <c r="BQ32" s="126"/>
      <c r="BR32" s="126"/>
      <c r="BS32" s="126"/>
      <c r="BT32" s="126"/>
      <c r="BU32" s="126"/>
      <c r="BV32" s="126">
        <f>データ!AH7</f>
        <v>73.599999999999994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19.399999999999999</v>
      </c>
      <c r="DG32" s="126"/>
      <c r="DH32" s="126"/>
      <c r="DI32" s="126"/>
      <c r="DJ32" s="126"/>
      <c r="DK32" s="126"/>
      <c r="DL32" s="126"/>
      <c r="DM32" s="126"/>
      <c r="DN32" s="126"/>
      <c r="DO32" s="126"/>
      <c r="DP32" s="126"/>
      <c r="DQ32" s="126"/>
      <c r="DR32" s="126"/>
      <c r="DS32" s="126"/>
      <c r="DT32" s="126">
        <f>データ!AP7</f>
        <v>18.2</v>
      </c>
      <c r="DU32" s="126"/>
      <c r="DV32" s="126"/>
      <c r="DW32" s="126"/>
      <c r="DX32" s="126"/>
      <c r="DY32" s="126"/>
      <c r="DZ32" s="126"/>
      <c r="EA32" s="126"/>
      <c r="EB32" s="126"/>
      <c r="EC32" s="126"/>
      <c r="ED32" s="126"/>
      <c r="EE32" s="126"/>
      <c r="EF32" s="126"/>
      <c r="EG32" s="126"/>
      <c r="EH32" s="126">
        <f>データ!AQ7</f>
        <v>7.5</v>
      </c>
      <c r="EI32" s="126"/>
      <c r="EJ32" s="126"/>
      <c r="EK32" s="126"/>
      <c r="EL32" s="126"/>
      <c r="EM32" s="126"/>
      <c r="EN32" s="126"/>
      <c r="EO32" s="126"/>
      <c r="EP32" s="126"/>
      <c r="EQ32" s="126"/>
      <c r="ER32" s="126"/>
      <c r="ES32" s="126"/>
      <c r="ET32" s="126"/>
      <c r="EU32" s="126"/>
      <c r="EV32" s="126">
        <f>データ!AR7</f>
        <v>29</v>
      </c>
      <c r="EW32" s="126"/>
      <c r="EX32" s="126"/>
      <c r="EY32" s="126"/>
      <c r="EZ32" s="126"/>
      <c r="FA32" s="126"/>
      <c r="FB32" s="126"/>
      <c r="FC32" s="126"/>
      <c r="FD32" s="126"/>
      <c r="FE32" s="126"/>
      <c r="FF32" s="126"/>
      <c r="FG32" s="126"/>
      <c r="FH32" s="126"/>
      <c r="FI32" s="126"/>
      <c r="FJ32" s="126">
        <f>データ!AS7</f>
        <v>20.399999999999999</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132</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133</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32.1</v>
      </c>
      <c r="S53" s="126"/>
      <c r="T53" s="126"/>
      <c r="U53" s="126"/>
      <c r="V53" s="126"/>
      <c r="W53" s="126"/>
      <c r="X53" s="126"/>
      <c r="Y53" s="126"/>
      <c r="Z53" s="126"/>
      <c r="AA53" s="126"/>
      <c r="AB53" s="126"/>
      <c r="AC53" s="126"/>
      <c r="AD53" s="126"/>
      <c r="AE53" s="126"/>
      <c r="AF53" s="126">
        <f>データ!BG7</f>
        <v>31.5</v>
      </c>
      <c r="AG53" s="126"/>
      <c r="AH53" s="126"/>
      <c r="AI53" s="126"/>
      <c r="AJ53" s="126"/>
      <c r="AK53" s="126"/>
      <c r="AL53" s="126"/>
      <c r="AM53" s="126"/>
      <c r="AN53" s="126"/>
      <c r="AO53" s="126"/>
      <c r="AP53" s="126"/>
      <c r="AQ53" s="126"/>
      <c r="AR53" s="126"/>
      <c r="AS53" s="126"/>
      <c r="AT53" s="126">
        <f>データ!BH7</f>
        <v>28.9</v>
      </c>
      <c r="AU53" s="126"/>
      <c r="AV53" s="126"/>
      <c r="AW53" s="126"/>
      <c r="AX53" s="126"/>
      <c r="AY53" s="126"/>
      <c r="AZ53" s="126"/>
      <c r="BA53" s="126"/>
      <c r="BB53" s="126"/>
      <c r="BC53" s="126"/>
      <c r="BD53" s="126"/>
      <c r="BE53" s="126"/>
      <c r="BF53" s="126"/>
      <c r="BG53" s="126"/>
      <c r="BH53" s="126">
        <f>データ!BI7</f>
        <v>26.9</v>
      </c>
      <c r="BI53" s="126"/>
      <c r="BJ53" s="126"/>
      <c r="BK53" s="126"/>
      <c r="BL53" s="126"/>
      <c r="BM53" s="126"/>
      <c r="BN53" s="126"/>
      <c r="BO53" s="126"/>
      <c r="BP53" s="126"/>
      <c r="BQ53" s="126"/>
      <c r="BR53" s="126"/>
      <c r="BS53" s="126"/>
      <c r="BT53" s="126"/>
      <c r="BU53" s="126"/>
      <c r="BV53" s="126">
        <f>データ!BJ7</f>
        <v>27.2</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34</v>
      </c>
      <c r="DG53" s="126"/>
      <c r="DH53" s="126"/>
      <c r="DI53" s="126"/>
      <c r="DJ53" s="126"/>
      <c r="DK53" s="126"/>
      <c r="DL53" s="126"/>
      <c r="DM53" s="126"/>
      <c r="DN53" s="126"/>
      <c r="DO53" s="126"/>
      <c r="DP53" s="126"/>
      <c r="DQ53" s="126"/>
      <c r="DR53" s="126"/>
      <c r="DS53" s="126"/>
      <c r="DT53" s="126">
        <f>データ!BR7</f>
        <v>36</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191</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26</v>
      </c>
      <c r="GU53" s="126"/>
      <c r="GV53" s="126"/>
      <c r="GW53" s="126"/>
      <c r="GX53" s="126"/>
      <c r="GY53" s="126"/>
      <c r="GZ53" s="126"/>
      <c r="HA53" s="126"/>
      <c r="HB53" s="126"/>
      <c r="HC53" s="126"/>
      <c r="HD53" s="126"/>
      <c r="HE53" s="126"/>
      <c r="HF53" s="126"/>
      <c r="HG53" s="126"/>
      <c r="HH53" s="126">
        <f>データ!CC7</f>
        <v>80.099999999999994</v>
      </c>
      <c r="HI53" s="126"/>
      <c r="HJ53" s="126"/>
      <c r="HK53" s="126"/>
      <c r="HL53" s="126"/>
      <c r="HM53" s="126"/>
      <c r="HN53" s="126"/>
      <c r="HO53" s="126"/>
      <c r="HP53" s="126"/>
      <c r="HQ53" s="126"/>
      <c r="HR53" s="126"/>
      <c r="HS53" s="126"/>
      <c r="HT53" s="126"/>
      <c r="HU53" s="126"/>
      <c r="HV53" s="126">
        <f>データ!CD7</f>
        <v>100</v>
      </c>
      <c r="HW53" s="126"/>
      <c r="HX53" s="126"/>
      <c r="HY53" s="126"/>
      <c r="HZ53" s="126"/>
      <c r="IA53" s="126"/>
      <c r="IB53" s="126"/>
      <c r="IC53" s="126"/>
      <c r="ID53" s="126"/>
      <c r="IE53" s="126"/>
      <c r="IF53" s="126"/>
      <c r="IG53" s="126"/>
      <c r="IH53" s="126"/>
      <c r="II53" s="126"/>
      <c r="IJ53" s="126">
        <f>データ!CE7</f>
        <v>100</v>
      </c>
      <c r="IK53" s="126"/>
      <c r="IL53" s="126"/>
      <c r="IM53" s="126"/>
      <c r="IN53" s="126"/>
      <c r="IO53" s="126"/>
      <c r="IP53" s="126"/>
      <c r="IQ53" s="126"/>
      <c r="IR53" s="126"/>
      <c r="IS53" s="126"/>
      <c r="IT53" s="126"/>
      <c r="IU53" s="126"/>
      <c r="IV53" s="126"/>
      <c r="IW53" s="126"/>
      <c r="IX53" s="126">
        <f>データ!CF7</f>
        <v>100</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2416</v>
      </c>
      <c r="KI53" s="127"/>
      <c r="KJ53" s="127"/>
      <c r="KK53" s="127"/>
      <c r="KL53" s="127"/>
      <c r="KM53" s="127"/>
      <c r="KN53" s="127"/>
      <c r="KO53" s="127"/>
      <c r="KP53" s="127"/>
      <c r="KQ53" s="127"/>
      <c r="KR53" s="127"/>
      <c r="KS53" s="127"/>
      <c r="KT53" s="127"/>
      <c r="KU53" s="127"/>
      <c r="KV53" s="127">
        <f>データ!CN7</f>
        <v>7899</v>
      </c>
      <c r="KW53" s="127"/>
      <c r="KX53" s="127"/>
      <c r="KY53" s="127"/>
      <c r="KZ53" s="127"/>
      <c r="LA53" s="127"/>
      <c r="LB53" s="127"/>
      <c r="LC53" s="127"/>
      <c r="LD53" s="127"/>
      <c r="LE53" s="127"/>
      <c r="LF53" s="127"/>
      <c r="LG53" s="127"/>
      <c r="LH53" s="127"/>
      <c r="LI53" s="127"/>
      <c r="LJ53" s="127">
        <f>データ!CO7</f>
        <v>8373</v>
      </c>
      <c r="LK53" s="127"/>
      <c r="LL53" s="127"/>
      <c r="LM53" s="127"/>
      <c r="LN53" s="127"/>
      <c r="LO53" s="127"/>
      <c r="LP53" s="127"/>
      <c r="LQ53" s="127"/>
      <c r="LR53" s="127"/>
      <c r="LS53" s="127"/>
      <c r="LT53" s="127"/>
      <c r="LU53" s="127"/>
      <c r="LV53" s="127"/>
      <c r="LW53" s="127"/>
      <c r="LX53" s="127">
        <f>データ!CP7</f>
        <v>401</v>
      </c>
      <c r="LY53" s="127"/>
      <c r="LZ53" s="127"/>
      <c r="MA53" s="127"/>
      <c r="MB53" s="127"/>
      <c r="MC53" s="127"/>
      <c r="MD53" s="127"/>
      <c r="ME53" s="127"/>
      <c r="MF53" s="127"/>
      <c r="MG53" s="127"/>
      <c r="MH53" s="127"/>
      <c r="MI53" s="127"/>
      <c r="MJ53" s="127"/>
      <c r="MK53" s="127"/>
      <c r="ML53" s="127">
        <f>データ!CQ7</f>
        <v>-6458</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33.200000000000003</v>
      </c>
      <c r="S54" s="126"/>
      <c r="T54" s="126"/>
      <c r="U54" s="126"/>
      <c r="V54" s="126"/>
      <c r="W54" s="126"/>
      <c r="X54" s="126"/>
      <c r="Y54" s="126"/>
      <c r="Z54" s="126"/>
      <c r="AA54" s="126"/>
      <c r="AB54" s="126"/>
      <c r="AC54" s="126"/>
      <c r="AD54" s="126"/>
      <c r="AE54" s="126"/>
      <c r="AF54" s="126">
        <f>データ!BL7</f>
        <v>33.9</v>
      </c>
      <c r="AG54" s="126"/>
      <c r="AH54" s="126"/>
      <c r="AI54" s="126"/>
      <c r="AJ54" s="126"/>
      <c r="AK54" s="126"/>
      <c r="AL54" s="126"/>
      <c r="AM54" s="126"/>
      <c r="AN54" s="126"/>
      <c r="AO54" s="126"/>
      <c r="AP54" s="126"/>
      <c r="AQ54" s="126"/>
      <c r="AR54" s="126"/>
      <c r="AS54" s="126"/>
      <c r="AT54" s="126">
        <f>データ!BM7</f>
        <v>31.7</v>
      </c>
      <c r="AU54" s="126"/>
      <c r="AV54" s="126"/>
      <c r="AW54" s="126"/>
      <c r="AX54" s="126"/>
      <c r="AY54" s="126"/>
      <c r="AZ54" s="126"/>
      <c r="BA54" s="126"/>
      <c r="BB54" s="126"/>
      <c r="BC54" s="126"/>
      <c r="BD54" s="126"/>
      <c r="BE54" s="126"/>
      <c r="BF54" s="126"/>
      <c r="BG54" s="126"/>
      <c r="BH54" s="126">
        <f>データ!BN7</f>
        <v>26.8</v>
      </c>
      <c r="BI54" s="126"/>
      <c r="BJ54" s="126"/>
      <c r="BK54" s="126"/>
      <c r="BL54" s="126"/>
      <c r="BM54" s="126"/>
      <c r="BN54" s="126"/>
      <c r="BO54" s="126"/>
      <c r="BP54" s="126"/>
      <c r="BQ54" s="126"/>
      <c r="BR54" s="126"/>
      <c r="BS54" s="126"/>
      <c r="BT54" s="126"/>
      <c r="BU54" s="126"/>
      <c r="BV54" s="126">
        <f>データ!BO7</f>
        <v>13.9</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29.8</v>
      </c>
      <c r="DG54" s="126"/>
      <c r="DH54" s="126"/>
      <c r="DI54" s="126"/>
      <c r="DJ54" s="126"/>
      <c r="DK54" s="126"/>
      <c r="DL54" s="126"/>
      <c r="DM54" s="126"/>
      <c r="DN54" s="126"/>
      <c r="DO54" s="126"/>
      <c r="DP54" s="126"/>
      <c r="DQ54" s="126"/>
      <c r="DR54" s="126"/>
      <c r="DS54" s="126"/>
      <c r="DT54" s="126">
        <f>データ!BW7</f>
        <v>31.4</v>
      </c>
      <c r="DU54" s="126"/>
      <c r="DV54" s="126"/>
      <c r="DW54" s="126"/>
      <c r="DX54" s="126"/>
      <c r="DY54" s="126"/>
      <c r="DZ54" s="126"/>
      <c r="EA54" s="126"/>
      <c r="EB54" s="126"/>
      <c r="EC54" s="126"/>
      <c r="ED54" s="126"/>
      <c r="EE54" s="126"/>
      <c r="EF54" s="126"/>
      <c r="EG54" s="126"/>
      <c r="EH54" s="126">
        <f>データ!BX7</f>
        <v>27.4</v>
      </c>
      <c r="EI54" s="126"/>
      <c r="EJ54" s="126"/>
      <c r="EK54" s="126"/>
      <c r="EL54" s="126"/>
      <c r="EM54" s="126"/>
      <c r="EN54" s="126"/>
      <c r="EO54" s="126"/>
      <c r="EP54" s="126"/>
      <c r="EQ54" s="126"/>
      <c r="ER54" s="126"/>
      <c r="ES54" s="126"/>
      <c r="ET54" s="126"/>
      <c r="EU54" s="126"/>
      <c r="EV54" s="126">
        <f>データ!BY7</f>
        <v>29.9</v>
      </c>
      <c r="EW54" s="126"/>
      <c r="EX54" s="126"/>
      <c r="EY54" s="126"/>
      <c r="EZ54" s="126"/>
      <c r="FA54" s="126"/>
      <c r="FB54" s="126"/>
      <c r="FC54" s="126"/>
      <c r="FD54" s="126"/>
      <c r="FE54" s="126"/>
      <c r="FF54" s="126"/>
      <c r="FG54" s="126"/>
      <c r="FH54" s="126"/>
      <c r="FI54" s="126"/>
      <c r="FJ54" s="126">
        <f>データ!BZ7</f>
        <v>139.1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18.399999999999999</v>
      </c>
      <c r="GU54" s="126"/>
      <c r="GV54" s="126"/>
      <c r="GW54" s="126"/>
      <c r="GX54" s="126"/>
      <c r="GY54" s="126"/>
      <c r="GZ54" s="126"/>
      <c r="HA54" s="126"/>
      <c r="HB54" s="126"/>
      <c r="HC54" s="126"/>
      <c r="HD54" s="126"/>
      <c r="HE54" s="126"/>
      <c r="HF54" s="126"/>
      <c r="HG54" s="126"/>
      <c r="HH54" s="126">
        <f>データ!CH7</f>
        <v>16.600000000000001</v>
      </c>
      <c r="HI54" s="126"/>
      <c r="HJ54" s="126"/>
      <c r="HK54" s="126"/>
      <c r="HL54" s="126"/>
      <c r="HM54" s="126"/>
      <c r="HN54" s="126"/>
      <c r="HO54" s="126"/>
      <c r="HP54" s="126"/>
      <c r="HQ54" s="126"/>
      <c r="HR54" s="126"/>
      <c r="HS54" s="126"/>
      <c r="HT54" s="126"/>
      <c r="HU54" s="126"/>
      <c r="HV54" s="126">
        <f>データ!CI7</f>
        <v>-292.5</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-175.7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3106</v>
      </c>
      <c r="KI54" s="129"/>
      <c r="KJ54" s="129"/>
      <c r="KK54" s="129"/>
      <c r="KL54" s="129"/>
      <c r="KM54" s="129"/>
      <c r="KN54" s="129"/>
      <c r="KO54" s="129"/>
      <c r="KP54" s="129"/>
      <c r="KQ54" s="129"/>
      <c r="KR54" s="129"/>
      <c r="KS54" s="129"/>
      <c r="KT54" s="129"/>
      <c r="KU54" s="130"/>
      <c r="KV54" s="128">
        <f>データ!CS7</f>
        <v>-8472</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134</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471.9</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97.7</v>
      </c>
      <c r="KI78" s="126"/>
      <c r="KJ78" s="126"/>
      <c r="KK78" s="126"/>
      <c r="KL78" s="126"/>
      <c r="KM78" s="126"/>
      <c r="KN78" s="126"/>
      <c r="KO78" s="126"/>
      <c r="KP78" s="126"/>
      <c r="KQ78" s="126"/>
      <c r="KR78" s="126"/>
      <c r="KS78" s="126"/>
      <c r="KT78" s="126"/>
      <c r="KU78" s="126"/>
      <c r="KV78" s="126">
        <f>データ!EB7</f>
        <v>41.7</v>
      </c>
      <c r="KW78" s="126"/>
      <c r="KX78" s="126"/>
      <c r="KY78" s="126"/>
      <c r="KZ78" s="126"/>
      <c r="LA78" s="126"/>
      <c r="LB78" s="126"/>
      <c r="LC78" s="126"/>
      <c r="LD78" s="126"/>
      <c r="LE78" s="126"/>
      <c r="LF78" s="126"/>
      <c r="LG78" s="126"/>
      <c r="LH78" s="126"/>
      <c r="LI78" s="126"/>
      <c r="LJ78" s="126">
        <f>データ!EC7</f>
        <v>36.6</v>
      </c>
      <c r="LK78" s="126"/>
      <c r="LL78" s="126"/>
      <c r="LM78" s="126"/>
      <c r="LN78" s="126"/>
      <c r="LO78" s="126"/>
      <c r="LP78" s="126"/>
      <c r="LQ78" s="126"/>
      <c r="LR78" s="126"/>
      <c r="LS78" s="126"/>
      <c r="LT78" s="126"/>
      <c r="LU78" s="126"/>
      <c r="LV78" s="126"/>
      <c r="LW78" s="126"/>
      <c r="LX78" s="126">
        <f>データ!ED7</f>
        <v>33.5</v>
      </c>
      <c r="LY78" s="126"/>
      <c r="LZ78" s="126"/>
      <c r="MA78" s="126"/>
      <c r="MB78" s="126"/>
      <c r="MC78" s="126"/>
      <c r="MD78" s="126"/>
      <c r="ME78" s="126"/>
      <c r="MF78" s="126"/>
      <c r="MG78" s="126"/>
      <c r="MH78" s="126"/>
      <c r="MI78" s="126"/>
      <c r="MJ78" s="126"/>
      <c r="MK78" s="126"/>
      <c r="ML78" s="126">
        <f>データ!EE7</f>
        <v>48.5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H+mIrTjLALGL024fQWL52SC5Jc+d9HYrGQ7t8Mq6eSazOQTd1jwPQUVmw3wncVdEMB8Iy2w2uLa0FW8mofoCgw==" saltValue="eY4AbQ1ycTO2QjJHxBIf4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4"/>
      <c r="DJ5" s="144"/>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100</v>
      </c>
      <c r="EH5" s="56" t="s">
        <v>101</v>
      </c>
      <c r="EI5" s="56" t="s">
        <v>102</v>
      </c>
      <c r="EJ5" s="56" t="s">
        <v>103</v>
      </c>
      <c r="EK5" s="56" t="s">
        <v>104</v>
      </c>
      <c r="EL5" s="56" t="s">
        <v>105</v>
      </c>
      <c r="EM5" s="56" t="s">
        <v>106</v>
      </c>
      <c r="EN5" s="56" t="s">
        <v>107</v>
      </c>
      <c r="EO5" s="56" t="s">
        <v>108</v>
      </c>
      <c r="EP5" s="56" t="s">
        <v>109</v>
      </c>
    </row>
    <row r="6" spans="1:146" s="66" customFormat="1" x14ac:dyDescent="0.15">
      <c r="A6" s="42" t="s">
        <v>110</v>
      </c>
      <c r="B6" s="57">
        <f>B8</f>
        <v>2020</v>
      </c>
      <c r="C6" s="57">
        <f t="shared" ref="C6:X6" si="2">C8</f>
        <v>423220</v>
      </c>
      <c r="D6" s="57">
        <f t="shared" si="2"/>
        <v>47</v>
      </c>
      <c r="E6" s="57">
        <f t="shared" si="2"/>
        <v>11</v>
      </c>
      <c r="F6" s="57">
        <f t="shared" si="2"/>
        <v>1</v>
      </c>
      <c r="G6" s="57">
        <f t="shared" si="2"/>
        <v>1</v>
      </c>
      <c r="H6" s="57" t="str">
        <f>SUBSTITUTE(H8,"　","")</f>
        <v>長崎県川棚町</v>
      </c>
      <c r="I6" s="57" t="str">
        <f t="shared" si="2"/>
        <v>くじゃく荘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4168</v>
      </c>
      <c r="R6" s="60">
        <f t="shared" si="2"/>
        <v>149</v>
      </c>
      <c r="S6" s="61">
        <f t="shared" si="2"/>
        <v>9872</v>
      </c>
      <c r="T6" s="62" t="str">
        <f t="shared" si="2"/>
        <v>利用料金制</v>
      </c>
      <c r="U6" s="58">
        <f t="shared" si="2"/>
        <v>8.8000000000000007</v>
      </c>
      <c r="V6" s="62" t="str">
        <f t="shared" si="2"/>
        <v>有</v>
      </c>
      <c r="W6" s="63">
        <f t="shared" si="2"/>
        <v>84</v>
      </c>
      <c r="X6" s="62" t="str">
        <f t="shared" si="2"/>
        <v>有</v>
      </c>
      <c r="Y6" s="64">
        <f>IF(Y8="-",NA(),Y8)</f>
        <v>11.5</v>
      </c>
      <c r="Z6" s="64">
        <f t="shared" ref="Z6:AH6" si="3">IF(Z8="-",NA(),Z8)</f>
        <v>20.3</v>
      </c>
      <c r="AA6" s="64">
        <f t="shared" si="3"/>
        <v>1435.4</v>
      </c>
      <c r="AB6" s="64">
        <f t="shared" si="3"/>
        <v>147.19999999999999</v>
      </c>
      <c r="AC6" s="64">
        <f t="shared" si="3"/>
        <v>100</v>
      </c>
      <c r="AD6" s="64">
        <f t="shared" si="3"/>
        <v>84</v>
      </c>
      <c r="AE6" s="64">
        <f t="shared" si="3"/>
        <v>85</v>
      </c>
      <c r="AF6" s="64">
        <f t="shared" si="3"/>
        <v>162.80000000000001</v>
      </c>
      <c r="AG6" s="64">
        <f t="shared" si="3"/>
        <v>125</v>
      </c>
      <c r="AH6" s="64">
        <f t="shared" si="3"/>
        <v>73.599999999999994</v>
      </c>
      <c r="AI6" s="64" t="str">
        <f>IF(AI8="-","【-】","【"&amp;SUBSTITUTE(TEXT(AI8,"#,##0.0"),"-","△")&amp;"】")</f>
        <v>【86.6】</v>
      </c>
      <c r="AJ6" s="64">
        <f>IF(AJ8="-",NA(),AJ8)</f>
        <v>90.2</v>
      </c>
      <c r="AK6" s="64">
        <f t="shared" ref="AK6:AS6" si="4">IF(AK8="-",NA(),AK8)</f>
        <v>0</v>
      </c>
      <c r="AL6" s="64">
        <f t="shared" si="4"/>
        <v>0</v>
      </c>
      <c r="AM6" s="64">
        <f t="shared" si="4"/>
        <v>0</v>
      </c>
      <c r="AN6" s="64">
        <f t="shared" si="4"/>
        <v>25.5</v>
      </c>
      <c r="AO6" s="64">
        <f t="shared" si="4"/>
        <v>19.399999999999999</v>
      </c>
      <c r="AP6" s="64">
        <f t="shared" si="4"/>
        <v>18.2</v>
      </c>
      <c r="AQ6" s="64">
        <f t="shared" si="4"/>
        <v>7.5</v>
      </c>
      <c r="AR6" s="64">
        <f t="shared" si="4"/>
        <v>29</v>
      </c>
      <c r="AS6" s="64">
        <f t="shared" si="4"/>
        <v>20.399999999999999</v>
      </c>
      <c r="AT6" s="64" t="str">
        <f>IF(AT8="-","【-】","【"&amp;SUBSTITUTE(TEXT(AT8,"#,##0.0"),"-","△")&amp;"】")</f>
        <v>【33.7】</v>
      </c>
      <c r="AU6" s="59">
        <f>IF(AU8="-",NA(),AU8)</f>
        <v>10</v>
      </c>
      <c r="AV6" s="59">
        <f t="shared" ref="AV6:BD6" si="5">IF(AV8="-",NA(),AV8)</f>
        <v>0</v>
      </c>
      <c r="AW6" s="59">
        <f t="shared" si="5"/>
        <v>0</v>
      </c>
      <c r="AX6" s="59">
        <f t="shared" si="5"/>
        <v>0</v>
      </c>
      <c r="AY6" s="59">
        <f t="shared" si="5"/>
        <v>436</v>
      </c>
      <c r="AZ6" s="59">
        <f t="shared" si="5"/>
        <v>1143</v>
      </c>
      <c r="BA6" s="59">
        <f t="shared" si="5"/>
        <v>1961</v>
      </c>
      <c r="BB6" s="59">
        <f t="shared" si="5"/>
        <v>387</v>
      </c>
      <c r="BC6" s="59">
        <f t="shared" si="5"/>
        <v>581</v>
      </c>
      <c r="BD6" s="59">
        <f t="shared" si="5"/>
        <v>4723940</v>
      </c>
      <c r="BE6" s="59" t="str">
        <f>IF(BE8="-","【-】","【"&amp;SUBSTITUTE(TEXT(BE8,"#,##0"),"-","△")&amp;"】")</f>
        <v>【1,475,862】</v>
      </c>
      <c r="BF6" s="64">
        <f>IF(BF8="-",NA(),BF8)</f>
        <v>32.1</v>
      </c>
      <c r="BG6" s="64">
        <f t="shared" ref="BG6:BO6" si="6">IF(BG8="-",NA(),BG8)</f>
        <v>31.5</v>
      </c>
      <c r="BH6" s="64">
        <f t="shared" si="6"/>
        <v>28.9</v>
      </c>
      <c r="BI6" s="64">
        <f t="shared" si="6"/>
        <v>26.9</v>
      </c>
      <c r="BJ6" s="64">
        <f t="shared" si="6"/>
        <v>27.2</v>
      </c>
      <c r="BK6" s="64">
        <f t="shared" si="6"/>
        <v>33.200000000000003</v>
      </c>
      <c r="BL6" s="64">
        <f t="shared" si="6"/>
        <v>33.9</v>
      </c>
      <c r="BM6" s="64">
        <f t="shared" si="6"/>
        <v>31.7</v>
      </c>
      <c r="BN6" s="64">
        <f t="shared" si="6"/>
        <v>26.8</v>
      </c>
      <c r="BO6" s="64">
        <f t="shared" si="6"/>
        <v>13.9</v>
      </c>
      <c r="BP6" s="64" t="str">
        <f>IF(BP8="-","【-】","【"&amp;SUBSTITUTE(TEXT(BP8,"#,##0.0"),"-","△")&amp;"】")</f>
        <v>【10.1】</v>
      </c>
      <c r="BQ6" s="64">
        <f>IF(BQ8="-",NA(),BQ8)</f>
        <v>34</v>
      </c>
      <c r="BR6" s="64">
        <f t="shared" ref="BR6:BZ6" si="7">IF(BR8="-",NA(),BR8)</f>
        <v>36</v>
      </c>
      <c r="BS6" s="64">
        <f t="shared" si="7"/>
        <v>0</v>
      </c>
      <c r="BT6" s="64">
        <f t="shared" si="7"/>
        <v>0</v>
      </c>
      <c r="BU6" s="64">
        <f t="shared" si="7"/>
        <v>191</v>
      </c>
      <c r="BV6" s="64">
        <f t="shared" si="7"/>
        <v>29.8</v>
      </c>
      <c r="BW6" s="64">
        <f t="shared" si="7"/>
        <v>31.4</v>
      </c>
      <c r="BX6" s="64">
        <f t="shared" si="7"/>
        <v>27.4</v>
      </c>
      <c r="BY6" s="64">
        <f t="shared" si="7"/>
        <v>29.9</v>
      </c>
      <c r="BZ6" s="64">
        <f t="shared" si="7"/>
        <v>139.1</v>
      </c>
      <c r="CA6" s="64" t="str">
        <f>IF(CA8="-","【-】","【"&amp;SUBSTITUTE(TEXT(CA8,"#,##0.0"),"-","△")&amp;"】")</f>
        <v>【170.8】</v>
      </c>
      <c r="CB6" s="64">
        <f>IF(CB8="-",NA(),CB8)</f>
        <v>26</v>
      </c>
      <c r="CC6" s="64">
        <f t="shared" ref="CC6:CK6" si="8">IF(CC8="-",NA(),CC8)</f>
        <v>80.099999999999994</v>
      </c>
      <c r="CD6" s="64">
        <f t="shared" si="8"/>
        <v>100</v>
      </c>
      <c r="CE6" s="64">
        <f t="shared" si="8"/>
        <v>100</v>
      </c>
      <c r="CF6" s="64">
        <f t="shared" si="8"/>
        <v>100</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2416</v>
      </c>
      <c r="CN6" s="59">
        <f t="shared" ref="CN6:CV6" si="9">IF(CN8="-",NA(),CN8)</f>
        <v>7899</v>
      </c>
      <c r="CO6" s="59">
        <f t="shared" si="9"/>
        <v>8373</v>
      </c>
      <c r="CP6" s="59">
        <f t="shared" si="9"/>
        <v>401</v>
      </c>
      <c r="CQ6" s="59">
        <f t="shared" si="9"/>
        <v>-6458</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111</v>
      </c>
      <c r="DI6" s="60">
        <f t="shared" ref="DI6:DJ6" si="10">DI8</f>
        <v>0</v>
      </c>
      <c r="DJ6" s="60">
        <f t="shared" si="10"/>
        <v>0</v>
      </c>
      <c r="DK6" s="64"/>
      <c r="DL6" s="64"/>
      <c r="DM6" s="64"/>
      <c r="DN6" s="64"/>
      <c r="DO6" s="64"/>
      <c r="DP6" s="64"/>
      <c r="DQ6" s="64"/>
      <c r="DR6" s="64"/>
      <c r="DS6" s="64"/>
      <c r="DT6" s="64"/>
      <c r="DU6" s="64" t="s">
        <v>112</v>
      </c>
      <c r="DV6" s="64">
        <f>IF(DV8="-",NA(),DV8)</f>
        <v>471.9</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8.9999999999999998E-4</v>
      </c>
      <c r="EH6" s="65">
        <f t="shared" ref="EH6:EP6" si="12">IF(EH8="-",NA(),EH8)</f>
        <v>8.0000000000000004E-4</v>
      </c>
      <c r="EI6" s="65">
        <f t="shared" si="12"/>
        <v>2E-3</v>
      </c>
      <c r="EJ6" s="65">
        <f t="shared" si="12"/>
        <v>2E-3</v>
      </c>
      <c r="EK6" s="65">
        <f t="shared" si="12"/>
        <v>3.2000000000000002E-3</v>
      </c>
      <c r="EL6" s="65">
        <f t="shared" si="12"/>
        <v>3.5999999999999999E-3</v>
      </c>
      <c r="EM6" s="65">
        <f t="shared" si="12"/>
        <v>4.4000000000000003E-3</v>
      </c>
      <c r="EN6" s="65">
        <f t="shared" si="12"/>
        <v>3.2000000000000002E-3</v>
      </c>
      <c r="EO6" s="65">
        <f t="shared" si="12"/>
        <v>2.8E-3</v>
      </c>
      <c r="EP6" s="65">
        <f t="shared" si="12"/>
        <v>4.0000000000000001E-3</v>
      </c>
    </row>
    <row r="7" spans="1:146" s="66" customFormat="1" x14ac:dyDescent="0.15">
      <c r="A7" s="42" t="s">
        <v>113</v>
      </c>
      <c r="B7" s="57">
        <f t="shared" ref="B7:X7" si="13">B8</f>
        <v>2020</v>
      </c>
      <c r="C7" s="57">
        <f t="shared" si="13"/>
        <v>423220</v>
      </c>
      <c r="D7" s="57">
        <f t="shared" si="13"/>
        <v>47</v>
      </c>
      <c r="E7" s="57">
        <f t="shared" si="13"/>
        <v>11</v>
      </c>
      <c r="F7" s="57">
        <f t="shared" si="13"/>
        <v>1</v>
      </c>
      <c r="G7" s="57">
        <f t="shared" si="13"/>
        <v>1</v>
      </c>
      <c r="H7" s="57" t="str">
        <f t="shared" si="13"/>
        <v>長崎県　川棚町</v>
      </c>
      <c r="I7" s="57" t="str">
        <f t="shared" si="13"/>
        <v>くじゃく荘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4168</v>
      </c>
      <c r="R7" s="60">
        <f t="shared" si="13"/>
        <v>149</v>
      </c>
      <c r="S7" s="61">
        <f t="shared" si="13"/>
        <v>9872</v>
      </c>
      <c r="T7" s="62" t="str">
        <f t="shared" si="13"/>
        <v>利用料金制</v>
      </c>
      <c r="U7" s="58">
        <f t="shared" si="13"/>
        <v>8.8000000000000007</v>
      </c>
      <c r="V7" s="62" t="str">
        <f t="shared" si="13"/>
        <v>有</v>
      </c>
      <c r="W7" s="63">
        <f t="shared" si="13"/>
        <v>84</v>
      </c>
      <c r="X7" s="62" t="str">
        <f t="shared" si="13"/>
        <v>有</v>
      </c>
      <c r="Y7" s="64">
        <f>Y8</f>
        <v>11.5</v>
      </c>
      <c r="Z7" s="64">
        <f t="shared" ref="Z7:AH7" si="14">Z8</f>
        <v>20.3</v>
      </c>
      <c r="AA7" s="64">
        <f t="shared" si="14"/>
        <v>1435.4</v>
      </c>
      <c r="AB7" s="64">
        <f t="shared" si="14"/>
        <v>147.19999999999999</v>
      </c>
      <c r="AC7" s="64">
        <f t="shared" si="14"/>
        <v>100</v>
      </c>
      <c r="AD7" s="64">
        <f t="shared" si="14"/>
        <v>84</v>
      </c>
      <c r="AE7" s="64">
        <f t="shared" si="14"/>
        <v>85</v>
      </c>
      <c r="AF7" s="64">
        <f t="shared" si="14"/>
        <v>162.80000000000001</v>
      </c>
      <c r="AG7" s="64">
        <f t="shared" si="14"/>
        <v>125</v>
      </c>
      <c r="AH7" s="64">
        <f t="shared" si="14"/>
        <v>73.599999999999994</v>
      </c>
      <c r="AI7" s="64"/>
      <c r="AJ7" s="64">
        <f>AJ8</f>
        <v>90.2</v>
      </c>
      <c r="AK7" s="64">
        <f t="shared" ref="AK7:AS7" si="15">AK8</f>
        <v>0</v>
      </c>
      <c r="AL7" s="64">
        <f t="shared" si="15"/>
        <v>0</v>
      </c>
      <c r="AM7" s="64">
        <f t="shared" si="15"/>
        <v>0</v>
      </c>
      <c r="AN7" s="64">
        <f t="shared" si="15"/>
        <v>25.5</v>
      </c>
      <c r="AO7" s="64">
        <f t="shared" si="15"/>
        <v>19.399999999999999</v>
      </c>
      <c r="AP7" s="64">
        <f t="shared" si="15"/>
        <v>18.2</v>
      </c>
      <c r="AQ7" s="64">
        <f t="shared" si="15"/>
        <v>7.5</v>
      </c>
      <c r="AR7" s="64">
        <f t="shared" si="15"/>
        <v>29</v>
      </c>
      <c r="AS7" s="64">
        <f t="shared" si="15"/>
        <v>20.399999999999999</v>
      </c>
      <c r="AT7" s="64"/>
      <c r="AU7" s="59">
        <f>AU8</f>
        <v>10</v>
      </c>
      <c r="AV7" s="59">
        <f t="shared" ref="AV7:BD7" si="16">AV8</f>
        <v>0</v>
      </c>
      <c r="AW7" s="59">
        <f t="shared" si="16"/>
        <v>0</v>
      </c>
      <c r="AX7" s="59">
        <f t="shared" si="16"/>
        <v>0</v>
      </c>
      <c r="AY7" s="59">
        <f t="shared" si="16"/>
        <v>436</v>
      </c>
      <c r="AZ7" s="59">
        <f t="shared" si="16"/>
        <v>1143</v>
      </c>
      <c r="BA7" s="59">
        <f t="shared" si="16"/>
        <v>1961</v>
      </c>
      <c r="BB7" s="59">
        <f t="shared" si="16"/>
        <v>387</v>
      </c>
      <c r="BC7" s="59">
        <f t="shared" si="16"/>
        <v>581</v>
      </c>
      <c r="BD7" s="59">
        <f t="shared" si="16"/>
        <v>4723940</v>
      </c>
      <c r="BE7" s="59"/>
      <c r="BF7" s="64">
        <f>BF8</f>
        <v>32.1</v>
      </c>
      <c r="BG7" s="64">
        <f t="shared" ref="BG7:BO7" si="17">BG8</f>
        <v>31.5</v>
      </c>
      <c r="BH7" s="64">
        <f t="shared" si="17"/>
        <v>28.9</v>
      </c>
      <c r="BI7" s="64">
        <f t="shared" si="17"/>
        <v>26.9</v>
      </c>
      <c r="BJ7" s="64">
        <f t="shared" si="17"/>
        <v>27.2</v>
      </c>
      <c r="BK7" s="64">
        <f t="shared" si="17"/>
        <v>33.200000000000003</v>
      </c>
      <c r="BL7" s="64">
        <f t="shared" si="17"/>
        <v>33.9</v>
      </c>
      <c r="BM7" s="64">
        <f t="shared" si="17"/>
        <v>31.7</v>
      </c>
      <c r="BN7" s="64">
        <f t="shared" si="17"/>
        <v>26.8</v>
      </c>
      <c r="BO7" s="64">
        <f t="shared" si="17"/>
        <v>13.9</v>
      </c>
      <c r="BP7" s="64"/>
      <c r="BQ7" s="64">
        <f>BQ8</f>
        <v>34</v>
      </c>
      <c r="BR7" s="64">
        <f t="shared" ref="BR7:BZ7" si="18">BR8</f>
        <v>36</v>
      </c>
      <c r="BS7" s="64">
        <f t="shared" si="18"/>
        <v>0</v>
      </c>
      <c r="BT7" s="64">
        <f t="shared" si="18"/>
        <v>0</v>
      </c>
      <c r="BU7" s="64">
        <f t="shared" si="18"/>
        <v>191</v>
      </c>
      <c r="BV7" s="64">
        <f t="shared" si="18"/>
        <v>29.8</v>
      </c>
      <c r="BW7" s="64">
        <f t="shared" si="18"/>
        <v>31.4</v>
      </c>
      <c r="BX7" s="64">
        <f t="shared" si="18"/>
        <v>27.4</v>
      </c>
      <c r="BY7" s="64">
        <f t="shared" si="18"/>
        <v>29.9</v>
      </c>
      <c r="BZ7" s="64">
        <f t="shared" si="18"/>
        <v>139.1</v>
      </c>
      <c r="CA7" s="64"/>
      <c r="CB7" s="64">
        <f>CB8</f>
        <v>26</v>
      </c>
      <c r="CC7" s="64">
        <f t="shared" ref="CC7:CK7" si="19">CC8</f>
        <v>80.099999999999994</v>
      </c>
      <c r="CD7" s="64">
        <f t="shared" si="19"/>
        <v>100</v>
      </c>
      <c r="CE7" s="64">
        <f t="shared" si="19"/>
        <v>100</v>
      </c>
      <c r="CF7" s="64">
        <f t="shared" si="19"/>
        <v>100</v>
      </c>
      <c r="CG7" s="64">
        <f t="shared" si="19"/>
        <v>18.399999999999999</v>
      </c>
      <c r="CH7" s="64">
        <f t="shared" si="19"/>
        <v>16.600000000000001</v>
      </c>
      <c r="CI7" s="64">
        <f t="shared" si="19"/>
        <v>-292.5</v>
      </c>
      <c r="CJ7" s="64">
        <f t="shared" si="19"/>
        <v>15.2</v>
      </c>
      <c r="CK7" s="64">
        <f t="shared" si="19"/>
        <v>-175.7</v>
      </c>
      <c r="CL7" s="64"/>
      <c r="CM7" s="59">
        <f>CM8</f>
        <v>2416</v>
      </c>
      <c r="CN7" s="59">
        <f t="shared" ref="CN7:CV7" si="20">CN8</f>
        <v>7899</v>
      </c>
      <c r="CO7" s="59">
        <f t="shared" si="20"/>
        <v>8373</v>
      </c>
      <c r="CP7" s="59">
        <f t="shared" si="20"/>
        <v>401</v>
      </c>
      <c r="CQ7" s="59">
        <f t="shared" si="20"/>
        <v>-6458</v>
      </c>
      <c r="CR7" s="59">
        <f t="shared" si="20"/>
        <v>3106</v>
      </c>
      <c r="CS7" s="59">
        <f t="shared" si="20"/>
        <v>-8472</v>
      </c>
      <c r="CT7" s="59">
        <f t="shared" si="20"/>
        <v>8460</v>
      </c>
      <c r="CU7" s="59">
        <f t="shared" si="20"/>
        <v>4951</v>
      </c>
      <c r="CV7" s="59">
        <f t="shared" si="20"/>
        <v>-586097</v>
      </c>
      <c r="CW7" s="59"/>
      <c r="CX7" s="64" t="s">
        <v>114</v>
      </c>
      <c r="CY7" s="64" t="s">
        <v>114</v>
      </c>
      <c r="CZ7" s="64" t="s">
        <v>114</v>
      </c>
      <c r="DA7" s="64" t="s">
        <v>114</v>
      </c>
      <c r="DB7" s="64" t="s">
        <v>114</v>
      </c>
      <c r="DC7" s="64" t="s">
        <v>114</v>
      </c>
      <c r="DD7" s="64" t="s">
        <v>114</v>
      </c>
      <c r="DE7" s="64" t="s">
        <v>114</v>
      </c>
      <c r="DF7" s="64" t="s">
        <v>114</v>
      </c>
      <c r="DG7" s="64" t="s">
        <v>111</v>
      </c>
      <c r="DH7" s="64"/>
      <c r="DI7" s="60">
        <f>DI8</f>
        <v>0</v>
      </c>
      <c r="DJ7" s="60">
        <f>DJ8</f>
        <v>0</v>
      </c>
      <c r="DK7" s="64" t="s">
        <v>114</v>
      </c>
      <c r="DL7" s="64" t="s">
        <v>114</v>
      </c>
      <c r="DM7" s="64" t="s">
        <v>114</v>
      </c>
      <c r="DN7" s="64" t="s">
        <v>114</v>
      </c>
      <c r="DO7" s="64" t="s">
        <v>114</v>
      </c>
      <c r="DP7" s="64" t="s">
        <v>114</v>
      </c>
      <c r="DQ7" s="64" t="s">
        <v>114</v>
      </c>
      <c r="DR7" s="64" t="s">
        <v>114</v>
      </c>
      <c r="DS7" s="64" t="s">
        <v>114</v>
      </c>
      <c r="DT7" s="64" t="s">
        <v>111</v>
      </c>
      <c r="DU7" s="64"/>
      <c r="DV7" s="64">
        <f>DV8</f>
        <v>471.9</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423220</v>
      </c>
      <c r="D8" s="67">
        <v>47</v>
      </c>
      <c r="E8" s="67">
        <v>11</v>
      </c>
      <c r="F8" s="67">
        <v>1</v>
      </c>
      <c r="G8" s="67">
        <v>1</v>
      </c>
      <c r="H8" s="67" t="s">
        <v>115</v>
      </c>
      <c r="I8" s="67" t="s">
        <v>116</v>
      </c>
      <c r="J8" s="67" t="s">
        <v>117</v>
      </c>
      <c r="K8" s="67" t="s">
        <v>118</v>
      </c>
      <c r="L8" s="67" t="s">
        <v>119</v>
      </c>
      <c r="M8" s="67" t="s">
        <v>130</v>
      </c>
      <c r="N8" s="67" t="s">
        <v>120</v>
      </c>
      <c r="O8" s="68" t="s">
        <v>121</v>
      </c>
      <c r="P8" s="68" t="s">
        <v>121</v>
      </c>
      <c r="Q8" s="69">
        <v>4168</v>
      </c>
      <c r="R8" s="69">
        <v>149</v>
      </c>
      <c r="S8" s="70">
        <v>9872</v>
      </c>
      <c r="T8" s="71" t="s">
        <v>122</v>
      </c>
      <c r="U8" s="68">
        <v>8.8000000000000007</v>
      </c>
      <c r="V8" s="71" t="s">
        <v>123</v>
      </c>
      <c r="W8" s="72">
        <v>84</v>
      </c>
      <c r="X8" s="71" t="s">
        <v>123</v>
      </c>
      <c r="Y8" s="73">
        <v>11.5</v>
      </c>
      <c r="Z8" s="73">
        <v>20.3</v>
      </c>
      <c r="AA8" s="73">
        <v>1435.4</v>
      </c>
      <c r="AB8" s="73">
        <v>147.19999999999999</v>
      </c>
      <c r="AC8" s="73">
        <v>100</v>
      </c>
      <c r="AD8" s="73">
        <v>84</v>
      </c>
      <c r="AE8" s="73">
        <v>85</v>
      </c>
      <c r="AF8" s="73">
        <v>162.80000000000001</v>
      </c>
      <c r="AG8" s="73">
        <v>125</v>
      </c>
      <c r="AH8" s="73">
        <v>73.599999999999994</v>
      </c>
      <c r="AI8" s="73">
        <v>86.6</v>
      </c>
      <c r="AJ8" s="73">
        <v>90.2</v>
      </c>
      <c r="AK8" s="73">
        <v>0</v>
      </c>
      <c r="AL8" s="73">
        <v>0</v>
      </c>
      <c r="AM8" s="73">
        <v>0</v>
      </c>
      <c r="AN8" s="73">
        <v>25.5</v>
      </c>
      <c r="AO8" s="73">
        <v>19.399999999999999</v>
      </c>
      <c r="AP8" s="73">
        <v>18.2</v>
      </c>
      <c r="AQ8" s="73">
        <v>7.5</v>
      </c>
      <c r="AR8" s="73">
        <v>29</v>
      </c>
      <c r="AS8" s="73">
        <v>20.399999999999999</v>
      </c>
      <c r="AT8" s="73">
        <v>33.700000000000003</v>
      </c>
      <c r="AU8" s="74">
        <v>10</v>
      </c>
      <c r="AV8" s="74">
        <v>0</v>
      </c>
      <c r="AW8" s="74">
        <v>0</v>
      </c>
      <c r="AX8" s="74">
        <v>0</v>
      </c>
      <c r="AY8" s="74">
        <v>436</v>
      </c>
      <c r="AZ8" s="74">
        <v>1143</v>
      </c>
      <c r="BA8" s="74">
        <v>1961</v>
      </c>
      <c r="BB8" s="74">
        <v>387</v>
      </c>
      <c r="BC8" s="74">
        <v>581</v>
      </c>
      <c r="BD8" s="74">
        <v>4723940</v>
      </c>
      <c r="BE8" s="74">
        <v>1475862</v>
      </c>
      <c r="BF8" s="73">
        <v>32.1</v>
      </c>
      <c r="BG8" s="73">
        <v>31.5</v>
      </c>
      <c r="BH8" s="73">
        <v>28.9</v>
      </c>
      <c r="BI8" s="73">
        <v>26.9</v>
      </c>
      <c r="BJ8" s="73">
        <v>27.2</v>
      </c>
      <c r="BK8" s="73">
        <v>33.200000000000003</v>
      </c>
      <c r="BL8" s="73">
        <v>33.9</v>
      </c>
      <c r="BM8" s="73">
        <v>31.7</v>
      </c>
      <c r="BN8" s="73">
        <v>26.8</v>
      </c>
      <c r="BO8" s="73">
        <v>13.9</v>
      </c>
      <c r="BP8" s="73">
        <v>10.1</v>
      </c>
      <c r="BQ8" s="73">
        <v>34</v>
      </c>
      <c r="BR8" s="73">
        <v>36</v>
      </c>
      <c r="BS8" s="73">
        <v>0</v>
      </c>
      <c r="BT8" s="73">
        <v>0</v>
      </c>
      <c r="BU8" s="73">
        <v>191</v>
      </c>
      <c r="BV8" s="73">
        <v>29.8</v>
      </c>
      <c r="BW8" s="73">
        <v>31.4</v>
      </c>
      <c r="BX8" s="73">
        <v>27.4</v>
      </c>
      <c r="BY8" s="73">
        <v>29.9</v>
      </c>
      <c r="BZ8" s="73">
        <v>139.1</v>
      </c>
      <c r="CA8" s="73">
        <v>170.8</v>
      </c>
      <c r="CB8" s="73">
        <v>26</v>
      </c>
      <c r="CC8" s="73">
        <v>80.099999999999994</v>
      </c>
      <c r="CD8" s="73">
        <v>100</v>
      </c>
      <c r="CE8" s="75">
        <v>100</v>
      </c>
      <c r="CF8" s="75">
        <v>100</v>
      </c>
      <c r="CG8" s="73">
        <v>18.399999999999999</v>
      </c>
      <c r="CH8" s="73">
        <v>16.600000000000001</v>
      </c>
      <c r="CI8" s="73">
        <v>-292.5</v>
      </c>
      <c r="CJ8" s="73">
        <v>15.2</v>
      </c>
      <c r="CK8" s="73">
        <v>-175.7</v>
      </c>
      <c r="CL8" s="73">
        <v>-121.1</v>
      </c>
      <c r="CM8" s="74">
        <v>2416</v>
      </c>
      <c r="CN8" s="74">
        <v>7899</v>
      </c>
      <c r="CO8" s="74">
        <v>8373</v>
      </c>
      <c r="CP8" s="74">
        <v>401</v>
      </c>
      <c r="CQ8" s="74">
        <v>-6458</v>
      </c>
      <c r="CR8" s="74">
        <v>3106</v>
      </c>
      <c r="CS8" s="74">
        <v>-8472</v>
      </c>
      <c r="CT8" s="74">
        <v>8460</v>
      </c>
      <c r="CU8" s="74">
        <v>4951</v>
      </c>
      <c r="CV8" s="74">
        <v>-586097</v>
      </c>
      <c r="CW8" s="74">
        <v>-29447</v>
      </c>
      <c r="CX8" s="73" t="s">
        <v>124</v>
      </c>
      <c r="CY8" s="73" t="s">
        <v>124</v>
      </c>
      <c r="CZ8" s="73" t="s">
        <v>124</v>
      </c>
      <c r="DA8" s="73" t="s">
        <v>124</v>
      </c>
      <c r="DB8" s="73" t="s">
        <v>124</v>
      </c>
      <c r="DC8" s="73" t="s">
        <v>124</v>
      </c>
      <c r="DD8" s="73" t="s">
        <v>124</v>
      </c>
      <c r="DE8" s="73" t="s">
        <v>124</v>
      </c>
      <c r="DF8" s="73" t="s">
        <v>124</v>
      </c>
      <c r="DG8" s="73" t="s">
        <v>124</v>
      </c>
      <c r="DH8" s="73" t="s">
        <v>124</v>
      </c>
      <c r="DI8" s="69">
        <v>0</v>
      </c>
      <c r="DJ8" s="69">
        <v>0</v>
      </c>
      <c r="DK8" s="73" t="s">
        <v>124</v>
      </c>
      <c r="DL8" s="73" t="s">
        <v>124</v>
      </c>
      <c r="DM8" s="73" t="s">
        <v>124</v>
      </c>
      <c r="DN8" s="73" t="s">
        <v>124</v>
      </c>
      <c r="DO8" s="73" t="s">
        <v>124</v>
      </c>
      <c r="DP8" s="73" t="s">
        <v>124</v>
      </c>
      <c r="DQ8" s="73" t="s">
        <v>124</v>
      </c>
      <c r="DR8" s="73" t="s">
        <v>124</v>
      </c>
      <c r="DS8" s="73" t="s">
        <v>124</v>
      </c>
      <c r="DT8" s="73" t="s">
        <v>124</v>
      </c>
      <c r="DU8" s="73" t="s">
        <v>124</v>
      </c>
      <c r="DV8" s="73">
        <v>471.9</v>
      </c>
      <c r="DW8" s="73">
        <v>0</v>
      </c>
      <c r="DX8" s="73">
        <v>0</v>
      </c>
      <c r="DY8" s="73">
        <v>0</v>
      </c>
      <c r="DZ8" s="73">
        <v>0</v>
      </c>
      <c r="EA8" s="73">
        <v>97.7</v>
      </c>
      <c r="EB8" s="73">
        <v>41.7</v>
      </c>
      <c r="EC8" s="73">
        <v>36.6</v>
      </c>
      <c r="ED8" s="73">
        <v>33.5</v>
      </c>
      <c r="EE8" s="73">
        <v>48.5</v>
      </c>
      <c r="EF8" s="73">
        <v>107.3</v>
      </c>
      <c r="EG8" s="71">
        <v>8.9999999999999998E-4</v>
      </c>
      <c r="EH8" s="76">
        <v>8.0000000000000004E-4</v>
      </c>
      <c r="EI8" s="76">
        <v>2E-3</v>
      </c>
      <c r="EJ8" s="76">
        <v>2E-3</v>
      </c>
      <c r="EK8" s="76">
        <v>3.2000000000000002E-3</v>
      </c>
      <c r="EL8" s="76">
        <v>3.5999999999999999E-3</v>
      </c>
      <c r="EM8" s="76">
        <v>4.4000000000000003E-3</v>
      </c>
      <c r="EN8" s="76">
        <v>3.2000000000000002E-3</v>
      </c>
      <c r="EO8" s="76">
        <v>2.8E-3</v>
      </c>
      <c r="EP8" s="76">
        <v>4.0000000000000001E-3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125</v>
      </c>
      <c r="C10" s="81" t="s">
        <v>126</v>
      </c>
      <c r="D10" s="81" t="s">
        <v>127</v>
      </c>
      <c r="E10" s="81" t="s">
        <v>128</v>
      </c>
      <c r="F10" s="81" t="s">
        <v>129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2022-01-27T04:00:22Z</cp:lastPrinted>
  <dcterms:created xsi:type="dcterms:W3CDTF">2021-12-16T06:43:37Z</dcterms:created>
  <dcterms:modified xsi:type="dcterms:W3CDTF">2022-01-27T04:00:37Z</dcterms:modified>
  <cp:category/>
</cp:coreProperties>
</file>