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015265\Desktop\03 公営企業に係る経営比較分析表（令和２年度決算）の分析等について\公表\02_下水道事業\"/>
    </mc:Choice>
  </mc:AlternateContent>
  <xr:revisionPtr revIDLastSave="0" documentId="13_ncr:1_{CD79CD96-925C-46C0-BA92-173841C0C650}" xr6:coauthVersionLast="46" xr6:coauthVersionMax="46" xr10:uidLastSave="{00000000-0000-0000-0000-000000000000}"/>
  <workbookProtection workbookAlgorithmName="SHA-512" workbookHashValue="QBEu2R5trjd8V1uB3w416o0a2CsJyRRaBoKR39ASo0HMhavMU9AHe6B11p69NWuskaOr4AIrbp+QBnop+WdloA==" workbookSaltValue="3TNfh1cpcC01F6Fn0HunR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W10" i="4"/>
  <c r="B10" i="4"/>
  <c r="BB8" i="4"/>
  <c r="AL8" i="4"/>
  <c r="AD8" i="4"/>
  <c r="B8" i="4"/>
</calcChain>
</file>

<file path=xl/sharedStrings.xml><?xml version="1.0" encoding="utf-8"?>
<sst xmlns="http://schemas.openxmlformats.org/spreadsheetml/2006/main" count="252" uniqueCount="119">
  <si>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</si>
  <si>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</si>
  <si>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</si>
  <si>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</si>
  <si>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</si>
  <si>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</si>
  <si>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</si>
  <si>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</si>
  <si>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</si>
  <si>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</si>
  <si>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</si>
  <si>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</si>
  <si>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</si>
  <si>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</si>
  <si>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</si>
  <si>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</si>
  <si>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</si>
  <si>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</si>
  <si>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</si>
  <si>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</si>
  <si>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</si>
  <si>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</si>
  <si>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</si>
  <si>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</si>
  <si>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</si>
  <si>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</si>
  <si>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</si>
  <si>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</si>
  <si>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</si>
  <si>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</si>
  <si>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</si>
  <si>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</si>
  <si>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</si>
  <si>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</si>
  <si>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</si>
  <si>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</si>
  <si>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</si>
  <si>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</si>
  <si>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</si>
  <si>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</si>
  <si>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</si>
  <si>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</si>
  <si>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</si>
  <si>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</si>
  <si>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</si>
  <si>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</si>
  <si>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</si>
  <si>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</si>
  <si>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</si>
  <si>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</si>
  <si>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</si>
  <si>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</si>
  <si>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</si>
  <si>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</si>
  <si>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</si>
  <si>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</si>
  <si>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</si>
  <si>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</si>
  <si>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</si>
  <si>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</si>
  <si>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</si>
  <si>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</si>
  <si>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</si>
  <si>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</si>
  <si>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</si>
  <si>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</si>
  <si>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</si>
  <si>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</si>
  <si>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</si>
  <si>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</si>
  <si>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</si>
  <si>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</si>
  <si>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</si>
  <si>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</si>
  <si>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</si>
  <si>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</si>
  <si>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</si>
  <si>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</si>
  <si>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</si>
  <si>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</si>
  <si>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</si>
  <si>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</si>
  <si>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</si>
  <si>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</si>
  <si>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</si>
  <si>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</si>
  <si>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</si>
  <si>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</si>
  <si>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</si>
  <si>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</si>
  <si>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</si>
  <si>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</si>
  <si>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</si>
  <si>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</si>
  <si>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</si>
  <si>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</si>
  <si>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</si>
  <si>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</si>
  <si>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小値賀町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</si>
  <si>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</si>
  <si>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</si>
  <si>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</si>
  <si>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</si>
  <si>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</si>
  <si>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</si>
  <si>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</si>
  <si>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</si>
  <si>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</si>
  <si>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</si>
  <si>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</si>
  <si>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</si>
  <si>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</si>
  <si>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</si>
  <si>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</si>
  <si>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</si>
  <si>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</si>
  <si>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現在のところ大きなトラブル等は見られないが、今後、老朽化が進行した場合には、計画的に施設の改善を図る。</t>
    <phoneticPr fontId="4"/>
  </si>
  <si>
    <t>　接続件数が大幅に増えていくことはあまり期待できないが、汚水処理人口を増やすためには、下水道未普及地域における合併浄化槽の普及が不可欠である。運営的に厳しいことは明確であるが、汚水処理人口普及率をさらに上昇させるために、今後も本事業の推進は図る必要がある。</t>
    <phoneticPr fontId="4"/>
  </si>
  <si>
    <t>　特定地域生活排水処理（合併浄化槽）は令和２年度末において２８基が稼働している。
　令和２年度の特徴を類似団体平均値と比較してみると、「経費回収率」は下回っていて、「汚水処理原価」は上回っているため、汚水処理にかかる費用が類似団体よりかかっていると考えられる。
　経営状況としては、事業債の償還金があり、使用料収入も少額なことから、一般会計からの多額の繰入金により赤字分を補填している。
　平成２８年度に策定した経営戦略をもとに、経営の健全化・効率化に努める。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</si>
</sst>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5-4434-B8FF-8EBADD07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5-4434-B8FF-8EBADD07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5-4437-94FC-AFC26A6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5-4437-94FC-AFC26A6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72.599999999999994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4-4370-8BA0-80EA85223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4-4370-8BA0-80EA85223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96.68</c:v>
                </c:pt>
                <c:pt idx="1">
                  <c:v>96.92</c:v>
                </c:pt>
                <c:pt idx="2">
                  <c:v>95.33</c:v>
                </c:pt>
                <c:pt idx="3">
                  <c:v>95.06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0-487F-B560-012BAC637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0-487F-B560-012BAC637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C3E-AACD-E88BAD744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D-4C3E-AACD-E88BAD744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7-4E70-AF65-7532DCD3F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7-4E70-AF65-7532DCD3F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A-4D44-A898-6E96C36FD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A-4D44-A898-6E96C36FD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1-4D87-96F6-D533354E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1-4D87-96F6-D533354E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369.31</c:v>
                </c:pt>
                <c:pt idx="1">
                  <c:v>533.29</c:v>
                </c:pt>
                <c:pt idx="2">
                  <c:v>515.67999999999995</c:v>
                </c:pt>
                <c:pt idx="3">
                  <c:v>474.52</c:v>
                </c:pt>
                <c:pt idx="4">
                  <c:v>486.01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4CBB-9B93-132A267A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E-4CBB-9B93-132A267AB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35.69</c:v>
                </c:pt>
                <c:pt idx="1">
                  <c:v>34.159999999999997</c:v>
                </c:pt>
                <c:pt idx="2">
                  <c:v>44.41</c:v>
                </c:pt>
                <c:pt idx="3">
                  <c:v>44.75</c:v>
                </c:pt>
                <c:pt idx="4">
                  <c:v>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6-42A0-938A-7A5A9278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6-42A0-938A-7A5A9278D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476.03</c:v>
                </c:pt>
                <c:pt idx="1">
                  <c:v>504.65</c:v>
                </c:pt>
                <c:pt idx="2">
                  <c:v>385.87</c:v>
                </c:pt>
                <c:pt idx="3">
                  <c:v>382.55</c:v>
                </c:pt>
                <c:pt idx="4">
                  <c:v>417.76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6-4E15-ACE4-D4ABDEB70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6-4E15-ACE4-D4ABDEB70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長崎県　小値賀町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2336</v>
      </c>
      <c r="AM8" s="51"/>
      <c r="AN8" s="51"/>
      <c r="AO8" s="51"/>
      <c r="AP8" s="51"/>
      <c r="AQ8" s="51"/>
      <c r="AR8" s="51"/>
      <c r="AS8" s="51"/>
      <c r="AT8" s="46">
        <f>データ!T6</f>
        <v>25.5</v>
      </c>
      <c r="AU8" s="46"/>
      <c r="AV8" s="46"/>
      <c r="AW8" s="46"/>
      <c r="AX8" s="46"/>
      <c r="AY8" s="46"/>
      <c r="AZ8" s="46"/>
      <c r="BA8" s="46"/>
      <c r="BB8" s="46">
        <f>データ!U6</f>
        <v>91.61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2.17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3190</v>
      </c>
      <c r="AE10" s="51"/>
      <c r="AF10" s="51"/>
      <c r="AG10" s="51"/>
      <c r="AH10" s="51"/>
      <c r="AI10" s="51"/>
      <c r="AJ10" s="51"/>
      <c r="AK10" s="2"/>
      <c r="AL10" s="51">
        <f>データ!V6</f>
        <v>50</v>
      </c>
      <c r="AM10" s="51"/>
      <c r="AN10" s="51"/>
      <c r="AO10" s="51"/>
      <c r="AP10" s="51"/>
      <c r="AQ10" s="51"/>
      <c r="AR10" s="51"/>
      <c r="AS10" s="51"/>
      <c r="AT10" s="46">
        <f>データ!W6</f>
        <v>0.01</v>
      </c>
      <c r="AU10" s="46"/>
      <c r="AV10" s="46"/>
      <c r="AW10" s="46"/>
      <c r="AX10" s="46"/>
      <c r="AY10" s="46"/>
      <c r="AZ10" s="46"/>
      <c r="BA10" s="46"/>
      <c r="BB10" s="46">
        <f>データ!X6</f>
        <v>5000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118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foPKLC+oTKUztAzxHMJHWj0LuL9nUv+rsVB5wUjP77ME1h5ZX1TMLZaGd4V1ZxyBG3gzDaGekKCNuYFiJXpJIQ==" saltValue="hPWvttnnmwIvBHH5rdVev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423831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長崎県　小値賀町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2.17</v>
      </c>
      <c r="Q6" s="34">
        <f t="shared" si="3"/>
        <v>100</v>
      </c>
      <c r="R6" s="34">
        <f t="shared" si="3"/>
        <v>3190</v>
      </c>
      <c r="S6" s="34">
        <f t="shared" si="3"/>
        <v>2336</v>
      </c>
      <c r="T6" s="34">
        <f t="shared" si="3"/>
        <v>25.5</v>
      </c>
      <c r="U6" s="34">
        <f t="shared" si="3"/>
        <v>91.61</v>
      </c>
      <c r="V6" s="34">
        <f t="shared" si="3"/>
        <v>50</v>
      </c>
      <c r="W6" s="34">
        <f t="shared" si="3"/>
        <v>0.01</v>
      </c>
      <c r="X6" s="34">
        <f t="shared" si="3"/>
        <v>5000</v>
      </c>
      <c r="Y6" s="35">
        <f>IF(Y7="",NA(),Y7)</f>
        <v>96.68</v>
      </c>
      <c r="Z6" s="35">
        <f t="shared" ref="Z6:AH6" si="4">IF(Z7="",NA(),Z7)</f>
        <v>96.92</v>
      </c>
      <c r="AA6" s="35">
        <f t="shared" si="4"/>
        <v>95.33</v>
      </c>
      <c r="AB6" s="35">
        <f t="shared" si="4"/>
        <v>95.06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369.31</v>
      </c>
      <c r="BG6" s="35">
        <f t="shared" ref="BG6:BO6" si="7">IF(BG7="",NA(),BG7)</f>
        <v>533.29</v>
      </c>
      <c r="BH6" s="35">
        <f t="shared" si="7"/>
        <v>515.67999999999995</v>
      </c>
      <c r="BI6" s="35">
        <f t="shared" si="7"/>
        <v>474.52</v>
      </c>
      <c r="BJ6" s="35">
        <f t="shared" si="7"/>
        <v>486.01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>
        <f>IF(BQ7="",NA(),BQ7)</f>
        <v>35.69</v>
      </c>
      <c r="BR6" s="35">
        <f t="shared" ref="BR6:BZ6" si="8">IF(BR7="",NA(),BR7)</f>
        <v>34.159999999999997</v>
      </c>
      <c r="BS6" s="35">
        <f t="shared" si="8"/>
        <v>44.41</v>
      </c>
      <c r="BT6" s="35">
        <f t="shared" si="8"/>
        <v>44.75</v>
      </c>
      <c r="BU6" s="35">
        <f t="shared" si="8"/>
        <v>41.75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>
        <f>IF(CB7="",NA(),CB7)</f>
        <v>476.03</v>
      </c>
      <c r="CC6" s="35">
        <f t="shared" ref="CC6:CK6" si="9">IF(CC7="",NA(),CC7)</f>
        <v>504.65</v>
      </c>
      <c r="CD6" s="35">
        <f t="shared" si="9"/>
        <v>385.87</v>
      </c>
      <c r="CE6" s="35">
        <f t="shared" si="9"/>
        <v>382.55</v>
      </c>
      <c r="CF6" s="35">
        <f t="shared" si="9"/>
        <v>417.76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72.599999999999994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423831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2.17</v>
      </c>
      <c r="Q7" s="38">
        <v>100</v>
      </c>
      <c r="R7" s="38">
        <v>3190</v>
      </c>
      <c r="S7" s="38">
        <v>2336</v>
      </c>
      <c r="T7" s="38">
        <v>25.5</v>
      </c>
      <c r="U7" s="38">
        <v>91.61</v>
      </c>
      <c r="V7" s="38">
        <v>50</v>
      </c>
      <c r="W7" s="38">
        <v>0.01</v>
      </c>
      <c r="X7" s="38">
        <v>5000</v>
      </c>
      <c r="Y7" s="38">
        <v>96.68</v>
      </c>
      <c r="Z7" s="38">
        <v>96.92</v>
      </c>
      <c r="AA7" s="38">
        <v>95.33</v>
      </c>
      <c r="AB7" s="38">
        <v>95.06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369.31</v>
      </c>
      <c r="BG7" s="38">
        <v>533.29</v>
      </c>
      <c r="BH7" s="38">
        <v>515.67999999999995</v>
      </c>
      <c r="BI7" s="38">
        <v>474.52</v>
      </c>
      <c r="BJ7" s="38">
        <v>486.01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398.42</v>
      </c>
      <c r="BP7" s="38">
        <v>314.13</v>
      </c>
      <c r="BQ7" s="38">
        <v>35.69</v>
      </c>
      <c r="BR7" s="38">
        <v>34.159999999999997</v>
      </c>
      <c r="BS7" s="38">
        <v>44.41</v>
      </c>
      <c r="BT7" s="38">
        <v>44.75</v>
      </c>
      <c r="BU7" s="38">
        <v>41.75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50.7</v>
      </c>
      <c r="CA7" s="38">
        <v>58.42</v>
      </c>
      <c r="CB7" s="38">
        <v>476.03</v>
      </c>
      <c r="CC7" s="38">
        <v>504.65</v>
      </c>
      <c r="CD7" s="38">
        <v>385.87</v>
      </c>
      <c r="CE7" s="38">
        <v>382.55</v>
      </c>
      <c r="CF7" s="38">
        <v>417.76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289.81</v>
      </c>
      <c r="CL7" s="38">
        <v>282.27999999999997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56.45</v>
      </c>
      <c r="CW7" s="38">
        <v>57.83</v>
      </c>
      <c r="CX7" s="38">
        <v>100</v>
      </c>
      <c r="CY7" s="38">
        <v>100</v>
      </c>
      <c r="CZ7" s="38">
        <v>100</v>
      </c>
      <c r="DA7" s="38">
        <v>72.599999999999994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54.99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山田 桃子</cp:lastModifiedBy>
  <cp:lastPrinted>2022-01-18T00:10:34Z</cp:lastPrinted>
  <dcterms:created xsi:type="dcterms:W3CDTF">2021-12-03T08:11:55Z</dcterms:created>
  <dcterms:modified xsi:type="dcterms:W3CDTF">2022-02-21T08:18:32Z</dcterms:modified>
  <cp:category/>
</cp:coreProperties>
</file>