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015265\Desktop\03 公営企業に係る経営比較分析表（令和２年度決算）の分析等について\公表\02_下水道事業\"/>
    </mc:Choice>
  </mc:AlternateContent>
  <xr:revisionPtr revIDLastSave="0" documentId="13_ncr:1_{CD79CD96-925C-46C0-BA92-173841C0C650}" xr6:coauthVersionLast="46" xr6:coauthVersionMax="46" xr10:uidLastSave="{00000000-0000-0000-0000-000000000000}"/>
  <workbookProtection workbookAlgorithmName="SHA-512" workbookHashValue="QBEu2R5trjd8V1uB3w416o0a2CsJyRRaBoKR39ASo0HMhavMU9AHe6B11p69NWuskaOr4AIrbp+QBnop+WdloA==" workbookSaltValue="3TNfh1cpcC01F6Fn0HunRg==" workbookSpinCount="100000" lockStructure="1"/>
  <bookViews>
    <workbookView xWindow="-120" yWindow="-120" windowWidth="29040" windowHeight="15840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AL10" i="4" s="1"/>
  <c r="U6" i="5"/>
  <c r="T6" i="5"/>
  <c r="AT8" i="4" s="1"/>
  <c r="S6" i="5"/>
  <c r="R6" i="5"/>
  <c r="AD10" i="4" s="1"/>
  <c r="Q6" i="5"/>
  <c r="P6" i="5"/>
  <c r="P10" i="4" s="1"/>
  <c r="O6" i="5"/>
  <c r="I10" i="4" s="1"/>
  <c r="N6" i="5"/>
  <c r="M6" i="5"/>
  <c r="L6" i="5"/>
  <c r="W8" i="4" s="1"/>
  <c r="K6" i="5"/>
  <c r="P8" i="4" s="1"/>
  <c r="J6" i="5"/>
  <c r="I8" i="4" s="1"/>
  <c r="I6" i="5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H86" i="4"/>
  <c r="E86" i="4"/>
  <c r="W10" i="4"/>
  <c r="B10" i="4"/>
  <c r="BB8" i="4"/>
  <c r="AL8" i="4"/>
  <c r="AD8" i="4"/>
  <c r="B8" i="4"/>
</calcChain>
</file>

<file path=xl/sharedStrings.xml><?xml version="1.0" encoding="utf-8"?>
<sst xmlns="http://schemas.openxmlformats.org/spreadsheetml/2006/main" count="252" uniqueCount="119">
  <si>
    <t>経営比較分析表（令和2年度決算）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</si>
  <si>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</si>
  <si>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</si>
  <si>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</si>
  <si>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</si>
  <si>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</si>
  <si>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</si>
  <si>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</si>
  <si>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</si>
  <si>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</si>
  <si>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</si>
  <si>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</si>
  <si>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</si>
  <si>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</si>
  <si>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</si>
  <si>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</si>
  <si>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</si>
  <si>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</si>
  <si>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</si>
  <si>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</si>
  <si>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</si>
  <si>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</si>
  <si>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</si>
  <si>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</si>
  <si>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</si>
  <si>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</si>
  <si>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</si>
  <si>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</si>
  <si>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</si>
  <si>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</si>
  <si>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</si>
  <si>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</si>
  <si>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</si>
  <si>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</si>
  <si>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</si>
  <si>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</si>
  <si>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</si>
  <si>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</si>
  <si>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</si>
  <si>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</si>
  <si>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</si>
  <si>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</si>
  <si>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</si>
  <si>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</si>
  <si>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</si>
  <si>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</si>
  <si>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</si>
  <si>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</si>
  <si>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</si>
  <si>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</si>
  <si>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</si>
  <si>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</si>
  <si>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</si>
  <si>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</si>
  <si>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</si>
  <si>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</si>
  <si>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</si>
  <si>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</si>
  <si>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</si>
  <si>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</si>
  <si>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</si>
  <si>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</si>
  <si>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</si>
  <si>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</si>
  <si>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</si>
  <si>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</si>
  <si>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</si>
  <si>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</si>
  <si>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</si>
  <si>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</si>
  <si>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</si>
  <si>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</si>
  <si>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</si>
  <si>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</si>
  <si>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</si>
  <si>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</si>
  <si>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</si>
  <si>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</si>
  <si>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</si>
  <si>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</si>
  <si>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</si>
  <si>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</si>
  <si>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</si>
  <si>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</si>
  <si>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</si>
  <si>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</si>
  <si>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</si>
  <si>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</si>
  <si>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</si>
  <si>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</si>
  <si>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</si>
  <si>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</si>
  <si>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</si>
  <si>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</si>
  <si>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</si>
  <si>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</si>
  <si>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</si>
  <si>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</si>
  <si>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長崎県　小値賀町</t>
  </si>
  <si>
    <t>法非適用</t>
  </si>
  <si>
    <t>下水道事業</t>
  </si>
  <si>
    <t>特定地域生活排水処理</t>
  </si>
  <si>
    <t>K3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</si>
  <si>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</si>
  <si>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</si>
  <si>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</si>
  <si>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</si>
  <si>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</si>
  <si>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</si>
  <si>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</si>
  <si>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</si>
  <si>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</si>
  <si>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</si>
  <si>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</si>
  <si>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</si>
  <si>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</si>
  <si>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現在のところ大きなトラブル等は見られないが、今後、老朽化が進行した場合には、計画的に施設の改善を図る。</t>
    <phoneticPr fontId="4"/>
  </si>
  <si>
    <t>　接続件数が大幅に増えていくことはあまり期待できないが、汚水処理人口を増やすためには、下水道未普及地域における合併浄化槽の普及が不可欠である。運営的に厳しいことは明確であるが、汚水処理人口普及率をさらに上昇させるために、今後も本事業の推進は図る必要がある。</t>
    <phoneticPr fontId="4"/>
  </si>
  <si>
    <t>　特定地域生活排水処理（合併浄化槽）は令和２年度末において２８基が稼働している。
　令和２年度の特徴を類似団体平均値と比較してみると、「経費回収率」は下回っていて、「汚水処理原価」は上回っているため、汚水処理にかかる費用が類似団体よりかかっていると考えられる。
　経営状況としては、事業債の償還金があり、使用料収入も少額なことから、一般会計からの多額の繰入金により赤字分を補填している。
　平成２８年度に策定した経営戦略をもとに、経営の健全化・効率化に努める。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</si>
</sst>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B5-4434-B8FF-8EBADD0790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B5-4434-B8FF-8EBADD0790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96.68</c:v>
                </c:pt>
                <c:pt idx="1">
                  <c:v>96.92</c:v>
                </c:pt>
                <c:pt idx="2">
                  <c:v>95.33</c:v>
                </c:pt>
                <c:pt idx="3">
                  <c:v>95.06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C0-487F-B560-012BAC637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C0-487F-B560-012BAC637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6D-4C3E-AACD-E88BAD7446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6D-4C3E-AACD-E88BAD7446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C7-4E70-AF65-7532DCD3F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C7-4E70-AF65-7532DCD3F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DA-4D44-A898-6E96C36FDA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DA-4D44-A898-6E96C36FDA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D1-4D87-96F6-D533354E07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D1-4D87-96F6-D533354E07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369.31</c:v>
                </c:pt>
                <c:pt idx="1">
                  <c:v>533.29</c:v>
                </c:pt>
                <c:pt idx="2">
                  <c:v>515.67999999999995</c:v>
                </c:pt>
                <c:pt idx="3">
                  <c:v>474.52</c:v>
                </c:pt>
                <c:pt idx="4">
                  <c:v>486.01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0E-4CBB-9B93-132A267ABF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413.5</c:v>
                </c:pt>
                <c:pt idx="1">
                  <c:v>407.42</c:v>
                </c:pt>
                <c:pt idx="2">
                  <c:v>386.46</c:v>
                </c:pt>
                <c:pt idx="3">
                  <c:v>421.25</c:v>
                </c:pt>
                <c:pt idx="4">
                  <c:v>398.42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0E-4CBB-9B93-132A267ABF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35.69</c:v>
                </c:pt>
                <c:pt idx="1">
                  <c:v>34.159999999999997</c:v>
                </c:pt>
                <c:pt idx="2">
                  <c:v>44.41</c:v>
                </c:pt>
                <c:pt idx="3">
                  <c:v>44.75</c:v>
                </c:pt>
                <c:pt idx="4">
                  <c:v>41.75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E6-42A0-938A-7A5A9278D5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55.84</c:v>
                </c:pt>
                <c:pt idx="1">
                  <c:v>57.08</c:v>
                </c:pt>
                <c:pt idx="2">
                  <c:v>55.85</c:v>
                </c:pt>
                <c:pt idx="3">
                  <c:v>53.23</c:v>
                </c:pt>
                <c:pt idx="4">
                  <c:v>50.7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E6-42A0-938A-7A5A9278D5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476.03</c:v>
                </c:pt>
                <c:pt idx="1">
                  <c:v>504.65</c:v>
                </c:pt>
                <c:pt idx="2">
                  <c:v>385.87</c:v>
                </c:pt>
                <c:pt idx="3">
                  <c:v>382.55</c:v>
                </c:pt>
                <c:pt idx="4">
                  <c:v>417.76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86-4E15-ACE4-D4ABDEB70C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287.57</c:v>
                </c:pt>
                <c:pt idx="1">
                  <c:v>286.86</c:v>
                </c:pt>
                <c:pt idx="2">
                  <c:v>287.91000000000003</c:v>
                </c:pt>
                <c:pt idx="3">
                  <c:v>283.3</c:v>
                </c:pt>
                <c:pt idx="4">
                  <c:v>289.81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86-4E15-ACE4-D4ABDEB70C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65-4437-94FC-AFC26A6793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61.55</c:v>
                </c:pt>
                <c:pt idx="1">
                  <c:v>57.22</c:v>
                </c:pt>
                <c:pt idx="2">
                  <c:v>54.93</c:v>
                </c:pt>
                <c:pt idx="3">
                  <c:v>55.96</c:v>
                </c:pt>
                <c:pt idx="4">
                  <c:v>56.45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65-4437-94FC-AFC26A6793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72.599999999999994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A4-4370-8BA0-80EA85223B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67.489999999999995</c:v>
                </c:pt>
                <c:pt idx="1">
                  <c:v>67.290000000000006</c:v>
                </c:pt>
                <c:pt idx="2">
                  <c:v>65.569999999999993</c:v>
                </c:pt>
                <c:pt idx="3">
                  <c:v>60.12</c:v>
                </c:pt>
                <c:pt idx="4">
                  <c:v>54.99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A4-4370-8BA0-80EA85223B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【314.13】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【77.67】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【57.83】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【282.28】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【58.42】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zoomScale="80" zoomScaleNormal="8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1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1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4" t="str">
        <f>データ!H6</f>
        <v>長崎県　小値賀町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3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9" t="str">
        <f>データ!I6</f>
        <v>法非適用</v>
      </c>
      <c r="C8" s="49"/>
      <c r="D8" s="49"/>
      <c r="E8" s="49"/>
      <c r="F8" s="49"/>
      <c r="G8" s="49"/>
      <c r="H8" s="49"/>
      <c r="I8" s="49" t="str">
        <f>データ!J6</f>
        <v>下水道事業</v>
      </c>
      <c r="J8" s="49"/>
      <c r="K8" s="49"/>
      <c r="L8" s="49"/>
      <c r="M8" s="49"/>
      <c r="N8" s="49"/>
      <c r="O8" s="49"/>
      <c r="P8" s="49" t="str">
        <f>データ!K6</f>
        <v>特定地域生活排水処理</v>
      </c>
      <c r="Q8" s="49"/>
      <c r="R8" s="49"/>
      <c r="S8" s="49"/>
      <c r="T8" s="49"/>
      <c r="U8" s="49"/>
      <c r="V8" s="49"/>
      <c r="W8" s="49" t="str">
        <f>データ!L6</f>
        <v>K3</v>
      </c>
      <c r="X8" s="49"/>
      <c r="Y8" s="49"/>
      <c r="Z8" s="49"/>
      <c r="AA8" s="49"/>
      <c r="AB8" s="49"/>
      <c r="AC8" s="49"/>
      <c r="AD8" s="50" t="str">
        <f>データ!$M$6</f>
        <v>非設置</v>
      </c>
      <c r="AE8" s="50"/>
      <c r="AF8" s="50"/>
      <c r="AG8" s="50"/>
      <c r="AH8" s="50"/>
      <c r="AI8" s="50"/>
      <c r="AJ8" s="50"/>
      <c r="AK8" s="3"/>
      <c r="AL8" s="51">
        <f>データ!S6</f>
        <v>2336</v>
      </c>
      <c r="AM8" s="51"/>
      <c r="AN8" s="51"/>
      <c r="AO8" s="51"/>
      <c r="AP8" s="51"/>
      <c r="AQ8" s="51"/>
      <c r="AR8" s="51"/>
      <c r="AS8" s="51"/>
      <c r="AT8" s="46">
        <f>データ!T6</f>
        <v>25.5</v>
      </c>
      <c r="AU8" s="46"/>
      <c r="AV8" s="46"/>
      <c r="AW8" s="46"/>
      <c r="AX8" s="46"/>
      <c r="AY8" s="46"/>
      <c r="AZ8" s="46"/>
      <c r="BA8" s="46"/>
      <c r="BB8" s="46">
        <f>データ!U6</f>
        <v>91.61</v>
      </c>
      <c r="BC8" s="46"/>
      <c r="BD8" s="46"/>
      <c r="BE8" s="46"/>
      <c r="BF8" s="46"/>
      <c r="BG8" s="46"/>
      <c r="BH8" s="46"/>
      <c r="BI8" s="46"/>
      <c r="BJ8" s="3"/>
      <c r="BK8" s="3"/>
      <c r="BL8" s="47" t="s">
        <v>10</v>
      </c>
      <c r="BM8" s="48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3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3"/>
      <c r="BK9" s="3"/>
      <c r="BL9" s="52" t="s">
        <v>20</v>
      </c>
      <c r="BM9" s="53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 t="str">
        <f>データ!O6</f>
        <v>該当数値なし</v>
      </c>
      <c r="J10" s="46"/>
      <c r="K10" s="46"/>
      <c r="L10" s="46"/>
      <c r="M10" s="46"/>
      <c r="N10" s="46"/>
      <c r="O10" s="46"/>
      <c r="P10" s="46">
        <f>データ!P6</f>
        <v>2.17</v>
      </c>
      <c r="Q10" s="46"/>
      <c r="R10" s="46"/>
      <c r="S10" s="46"/>
      <c r="T10" s="46"/>
      <c r="U10" s="46"/>
      <c r="V10" s="46"/>
      <c r="W10" s="46">
        <f>データ!Q6</f>
        <v>100</v>
      </c>
      <c r="X10" s="46"/>
      <c r="Y10" s="46"/>
      <c r="Z10" s="46"/>
      <c r="AA10" s="46"/>
      <c r="AB10" s="46"/>
      <c r="AC10" s="46"/>
      <c r="AD10" s="51">
        <f>データ!R6</f>
        <v>3190</v>
      </c>
      <c r="AE10" s="51"/>
      <c r="AF10" s="51"/>
      <c r="AG10" s="51"/>
      <c r="AH10" s="51"/>
      <c r="AI10" s="51"/>
      <c r="AJ10" s="51"/>
      <c r="AK10" s="2"/>
      <c r="AL10" s="51">
        <f>データ!V6</f>
        <v>50</v>
      </c>
      <c r="AM10" s="51"/>
      <c r="AN10" s="51"/>
      <c r="AO10" s="51"/>
      <c r="AP10" s="51"/>
      <c r="AQ10" s="51"/>
      <c r="AR10" s="51"/>
      <c r="AS10" s="51"/>
      <c r="AT10" s="46">
        <f>データ!W6</f>
        <v>0.01</v>
      </c>
      <c r="AU10" s="46"/>
      <c r="AV10" s="46"/>
      <c r="AW10" s="46"/>
      <c r="AX10" s="46"/>
      <c r="AY10" s="46"/>
      <c r="AZ10" s="46"/>
      <c r="BA10" s="46"/>
      <c r="BB10" s="46">
        <f>データ!X6</f>
        <v>5000</v>
      </c>
      <c r="BC10" s="46"/>
      <c r="BD10" s="46"/>
      <c r="BE10" s="46"/>
      <c r="BF10" s="46"/>
      <c r="BG10" s="46"/>
      <c r="BH10" s="46"/>
      <c r="BI10" s="46"/>
      <c r="BJ10" s="2"/>
      <c r="BK10" s="2"/>
      <c r="BL10" s="69" t="s">
        <v>22</v>
      </c>
      <c r="BM10" s="70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1" t="s">
        <v>24</v>
      </c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</row>
    <row r="14" spans="1:78" ht="13.5" customHeight="1" x14ac:dyDescent="0.15">
      <c r="A14" s="2"/>
      <c r="B14" s="73" t="s">
        <v>25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5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84" t="s">
        <v>118</v>
      </c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6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84"/>
      <c r="BM17" s="85"/>
      <c r="BN17" s="85"/>
      <c r="BO17" s="85"/>
      <c r="BP17" s="85"/>
      <c r="BQ17" s="85"/>
      <c r="BR17" s="85"/>
      <c r="BS17" s="85"/>
      <c r="BT17" s="85"/>
      <c r="BU17" s="85"/>
      <c r="BV17" s="85"/>
      <c r="BW17" s="85"/>
      <c r="BX17" s="85"/>
      <c r="BY17" s="85"/>
      <c r="BZ17" s="86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84"/>
      <c r="BM18" s="85"/>
      <c r="BN18" s="85"/>
      <c r="BO18" s="85"/>
      <c r="BP18" s="85"/>
      <c r="BQ18" s="85"/>
      <c r="BR18" s="85"/>
      <c r="BS18" s="85"/>
      <c r="BT18" s="85"/>
      <c r="BU18" s="85"/>
      <c r="BV18" s="85"/>
      <c r="BW18" s="85"/>
      <c r="BX18" s="85"/>
      <c r="BY18" s="85"/>
      <c r="BZ18" s="86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84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6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84"/>
      <c r="BM20" s="85"/>
      <c r="BN20" s="85"/>
      <c r="BO20" s="85"/>
      <c r="BP20" s="85"/>
      <c r="BQ20" s="85"/>
      <c r="BR20" s="85"/>
      <c r="BS20" s="85"/>
      <c r="BT20" s="85"/>
      <c r="BU20" s="85"/>
      <c r="BV20" s="85"/>
      <c r="BW20" s="85"/>
      <c r="BX20" s="85"/>
      <c r="BY20" s="85"/>
      <c r="BZ20" s="86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84"/>
      <c r="BM21" s="85"/>
      <c r="BN21" s="85"/>
      <c r="BO21" s="85"/>
      <c r="BP21" s="85"/>
      <c r="BQ21" s="85"/>
      <c r="BR21" s="85"/>
      <c r="BS21" s="85"/>
      <c r="BT21" s="85"/>
      <c r="BU21" s="85"/>
      <c r="BV21" s="85"/>
      <c r="BW21" s="85"/>
      <c r="BX21" s="85"/>
      <c r="BY21" s="85"/>
      <c r="BZ21" s="86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84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6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84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6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84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6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84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6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84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6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84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6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84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6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84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6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84"/>
      <c r="BM30" s="85"/>
      <c r="BN30" s="85"/>
      <c r="BO30" s="85"/>
      <c r="BP30" s="85"/>
      <c r="BQ30" s="85"/>
      <c r="BR30" s="85"/>
      <c r="BS30" s="85"/>
      <c r="BT30" s="85"/>
      <c r="BU30" s="85"/>
      <c r="BV30" s="85"/>
      <c r="BW30" s="85"/>
      <c r="BX30" s="85"/>
      <c r="BY30" s="85"/>
      <c r="BZ30" s="86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84"/>
      <c r="BM31" s="85"/>
      <c r="BN31" s="85"/>
      <c r="BO31" s="85"/>
      <c r="BP31" s="85"/>
      <c r="BQ31" s="85"/>
      <c r="BR31" s="85"/>
      <c r="BS31" s="85"/>
      <c r="BT31" s="85"/>
      <c r="BU31" s="85"/>
      <c r="BV31" s="85"/>
      <c r="BW31" s="85"/>
      <c r="BX31" s="85"/>
      <c r="BY31" s="85"/>
      <c r="BZ31" s="86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84"/>
      <c r="BM32" s="85"/>
      <c r="BN32" s="85"/>
      <c r="BO32" s="85"/>
      <c r="BP32" s="85"/>
      <c r="BQ32" s="85"/>
      <c r="BR32" s="85"/>
      <c r="BS32" s="85"/>
      <c r="BT32" s="85"/>
      <c r="BU32" s="85"/>
      <c r="BV32" s="85"/>
      <c r="BW32" s="85"/>
      <c r="BX32" s="85"/>
      <c r="BY32" s="85"/>
      <c r="BZ32" s="86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84"/>
      <c r="BM33" s="85"/>
      <c r="BN33" s="85"/>
      <c r="BO33" s="85"/>
      <c r="BP33" s="85"/>
      <c r="BQ33" s="85"/>
      <c r="BR33" s="85"/>
      <c r="BS33" s="85"/>
      <c r="BT33" s="85"/>
      <c r="BU33" s="85"/>
      <c r="BV33" s="85"/>
      <c r="BW33" s="85"/>
      <c r="BX33" s="85"/>
      <c r="BY33" s="85"/>
      <c r="BZ33" s="86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84"/>
      <c r="BM34" s="85"/>
      <c r="BN34" s="85"/>
      <c r="BO34" s="85"/>
      <c r="BP34" s="85"/>
      <c r="BQ34" s="85"/>
      <c r="BR34" s="85"/>
      <c r="BS34" s="85"/>
      <c r="BT34" s="85"/>
      <c r="BU34" s="85"/>
      <c r="BV34" s="85"/>
      <c r="BW34" s="85"/>
      <c r="BX34" s="85"/>
      <c r="BY34" s="85"/>
      <c r="BZ34" s="86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84"/>
      <c r="BM35" s="85"/>
      <c r="BN35" s="85"/>
      <c r="BO35" s="85"/>
      <c r="BP35" s="85"/>
      <c r="BQ35" s="85"/>
      <c r="BR35" s="85"/>
      <c r="BS35" s="85"/>
      <c r="BT35" s="85"/>
      <c r="BU35" s="85"/>
      <c r="BV35" s="85"/>
      <c r="BW35" s="85"/>
      <c r="BX35" s="85"/>
      <c r="BY35" s="85"/>
      <c r="BZ35" s="86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84"/>
      <c r="BM36" s="85"/>
      <c r="BN36" s="85"/>
      <c r="BO36" s="85"/>
      <c r="BP36" s="85"/>
      <c r="BQ36" s="85"/>
      <c r="BR36" s="85"/>
      <c r="BS36" s="85"/>
      <c r="BT36" s="85"/>
      <c r="BU36" s="85"/>
      <c r="BV36" s="85"/>
      <c r="BW36" s="85"/>
      <c r="BX36" s="85"/>
      <c r="BY36" s="85"/>
      <c r="BZ36" s="86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84"/>
      <c r="BM37" s="85"/>
      <c r="BN37" s="85"/>
      <c r="BO37" s="85"/>
      <c r="BP37" s="85"/>
      <c r="BQ37" s="85"/>
      <c r="BR37" s="85"/>
      <c r="BS37" s="85"/>
      <c r="BT37" s="85"/>
      <c r="BU37" s="85"/>
      <c r="BV37" s="85"/>
      <c r="BW37" s="85"/>
      <c r="BX37" s="85"/>
      <c r="BY37" s="85"/>
      <c r="BZ37" s="86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84"/>
      <c r="BM38" s="85"/>
      <c r="BN38" s="85"/>
      <c r="BO38" s="85"/>
      <c r="BP38" s="85"/>
      <c r="BQ38" s="85"/>
      <c r="BR38" s="85"/>
      <c r="BS38" s="85"/>
      <c r="BT38" s="85"/>
      <c r="BU38" s="85"/>
      <c r="BV38" s="85"/>
      <c r="BW38" s="85"/>
      <c r="BX38" s="85"/>
      <c r="BY38" s="85"/>
      <c r="BZ38" s="86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84"/>
      <c r="BM39" s="85"/>
      <c r="BN39" s="85"/>
      <c r="BO39" s="85"/>
      <c r="BP39" s="85"/>
      <c r="BQ39" s="85"/>
      <c r="BR39" s="85"/>
      <c r="BS39" s="85"/>
      <c r="BT39" s="85"/>
      <c r="BU39" s="85"/>
      <c r="BV39" s="85"/>
      <c r="BW39" s="85"/>
      <c r="BX39" s="85"/>
      <c r="BY39" s="85"/>
      <c r="BZ39" s="86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84"/>
      <c r="BM40" s="85"/>
      <c r="BN40" s="85"/>
      <c r="BO40" s="85"/>
      <c r="BP40" s="85"/>
      <c r="BQ40" s="85"/>
      <c r="BR40" s="85"/>
      <c r="BS40" s="85"/>
      <c r="BT40" s="85"/>
      <c r="BU40" s="85"/>
      <c r="BV40" s="85"/>
      <c r="BW40" s="85"/>
      <c r="BX40" s="85"/>
      <c r="BY40" s="85"/>
      <c r="BZ40" s="86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84"/>
      <c r="BM41" s="85"/>
      <c r="BN41" s="85"/>
      <c r="BO41" s="85"/>
      <c r="BP41" s="85"/>
      <c r="BQ41" s="85"/>
      <c r="BR41" s="85"/>
      <c r="BS41" s="85"/>
      <c r="BT41" s="85"/>
      <c r="BU41" s="85"/>
      <c r="BV41" s="85"/>
      <c r="BW41" s="85"/>
      <c r="BX41" s="85"/>
      <c r="BY41" s="85"/>
      <c r="BZ41" s="86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84"/>
      <c r="BM42" s="85"/>
      <c r="BN42" s="85"/>
      <c r="BO42" s="85"/>
      <c r="BP42" s="85"/>
      <c r="BQ42" s="85"/>
      <c r="BR42" s="85"/>
      <c r="BS42" s="85"/>
      <c r="BT42" s="85"/>
      <c r="BU42" s="85"/>
      <c r="BV42" s="85"/>
      <c r="BW42" s="85"/>
      <c r="BX42" s="85"/>
      <c r="BY42" s="85"/>
      <c r="BZ42" s="86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84"/>
      <c r="BM43" s="85"/>
      <c r="BN43" s="85"/>
      <c r="BO43" s="85"/>
      <c r="BP43" s="85"/>
      <c r="BQ43" s="85"/>
      <c r="BR43" s="85"/>
      <c r="BS43" s="85"/>
      <c r="BT43" s="85"/>
      <c r="BU43" s="85"/>
      <c r="BV43" s="85"/>
      <c r="BW43" s="85"/>
      <c r="BX43" s="85"/>
      <c r="BY43" s="85"/>
      <c r="BZ43" s="86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87"/>
      <c r="BM44" s="88"/>
      <c r="BN44" s="88"/>
      <c r="BO44" s="88"/>
      <c r="BP44" s="88"/>
      <c r="BQ44" s="88"/>
      <c r="BR44" s="88"/>
      <c r="BS44" s="88"/>
      <c r="BT44" s="88"/>
      <c r="BU44" s="88"/>
      <c r="BV44" s="88"/>
      <c r="BW44" s="88"/>
      <c r="BX44" s="88"/>
      <c r="BY44" s="88"/>
      <c r="BZ44" s="89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3" t="s">
        <v>27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4" t="s">
        <v>116</v>
      </c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6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4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6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4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6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4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6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4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6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4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6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4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6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4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6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4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6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4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6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4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6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4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6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4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6"/>
    </row>
    <row r="60" spans="1:78" ht="13.5" customHeight="1" x14ac:dyDescent="0.15">
      <c r="A60" s="2"/>
      <c r="B60" s="60" t="s">
        <v>28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54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6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54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6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4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6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3" t="s">
        <v>29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4" t="s">
        <v>117</v>
      </c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6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4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6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4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6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4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6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4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6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4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6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4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6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4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6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4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6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4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6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4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6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4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6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4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6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4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6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4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6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4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6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7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9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44</v>
      </c>
      <c r="H86" s="26" t="str">
        <f>データ!BP6</f>
        <v>【314.13】</v>
      </c>
      <c r="I86" s="26" t="str">
        <f>データ!CA6</f>
        <v>【58.42】</v>
      </c>
      <c r="J86" s="26" t="str">
        <f>データ!CL6</f>
        <v>【282.28】</v>
      </c>
      <c r="K86" s="26" t="str">
        <f>データ!CW6</f>
        <v>【57.83】</v>
      </c>
      <c r="L86" s="26" t="str">
        <f>データ!DH6</f>
        <v>【77.67】</v>
      </c>
      <c r="M86" s="26" t="s">
        <v>43</v>
      </c>
      <c r="N86" s="26" t="s">
        <v>43</v>
      </c>
      <c r="O86" s="26" t="str">
        <f>データ!EO6</f>
        <v>【-】</v>
      </c>
    </row>
  </sheetData>
  <sheetProtection algorithmName="SHA-512" hashValue="foPKLC+oTKUztAzxHMJHWj0LuL9nUv+rsVB5wUjP77ME1h5ZX1TMLZaGd4V1ZxyBG3gzDaGekKCNuYFiJXpJIQ==" saltValue="hPWvttnnmwIvBHH5rdVevg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47</v>
      </c>
      <c r="B3" s="29" t="s">
        <v>48</v>
      </c>
      <c r="C3" s="29" t="s">
        <v>49</v>
      </c>
      <c r="D3" s="29" t="s">
        <v>50</v>
      </c>
      <c r="E3" s="29" t="s">
        <v>51</v>
      </c>
      <c r="F3" s="29" t="s">
        <v>52</v>
      </c>
      <c r="G3" s="29" t="s">
        <v>53</v>
      </c>
      <c r="H3" s="77" t="s">
        <v>54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55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56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57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58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59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60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61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62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63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64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65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66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67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68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69</v>
      </c>
      <c r="B5" s="31"/>
      <c r="C5" s="31"/>
      <c r="D5" s="31"/>
      <c r="E5" s="31"/>
      <c r="F5" s="31"/>
      <c r="G5" s="31"/>
      <c r="H5" s="32" t="s">
        <v>70</v>
      </c>
      <c r="I5" s="32" t="s">
        <v>71</v>
      </c>
      <c r="J5" s="32" t="s">
        <v>72</v>
      </c>
      <c r="K5" s="32" t="s">
        <v>73</v>
      </c>
      <c r="L5" s="32" t="s">
        <v>74</v>
      </c>
      <c r="M5" s="32" t="s">
        <v>5</v>
      </c>
      <c r="N5" s="32" t="s">
        <v>75</v>
      </c>
      <c r="O5" s="32" t="s">
        <v>76</v>
      </c>
      <c r="P5" s="32" t="s">
        <v>77</v>
      </c>
      <c r="Q5" s="32" t="s">
        <v>78</v>
      </c>
      <c r="R5" s="32" t="s">
        <v>79</v>
      </c>
      <c r="S5" s="32" t="s">
        <v>80</v>
      </c>
      <c r="T5" s="32" t="s">
        <v>81</v>
      </c>
      <c r="U5" s="32" t="s">
        <v>82</v>
      </c>
      <c r="V5" s="32" t="s">
        <v>83</v>
      </c>
      <c r="W5" s="32" t="s">
        <v>84</v>
      </c>
      <c r="X5" s="32" t="s">
        <v>85</v>
      </c>
      <c r="Y5" s="32" t="s">
        <v>86</v>
      </c>
      <c r="Z5" s="32" t="s">
        <v>87</v>
      </c>
      <c r="AA5" s="32" t="s">
        <v>88</v>
      </c>
      <c r="AB5" s="32" t="s">
        <v>89</v>
      </c>
      <c r="AC5" s="32" t="s">
        <v>90</v>
      </c>
      <c r="AD5" s="32" t="s">
        <v>91</v>
      </c>
      <c r="AE5" s="32" t="s">
        <v>92</v>
      </c>
      <c r="AF5" s="32" t="s">
        <v>93</v>
      </c>
      <c r="AG5" s="32" t="s">
        <v>94</v>
      </c>
      <c r="AH5" s="32" t="s">
        <v>95</v>
      </c>
      <c r="AI5" s="32" t="s">
        <v>31</v>
      </c>
      <c r="AJ5" s="32" t="s">
        <v>86</v>
      </c>
      <c r="AK5" s="32" t="s">
        <v>87</v>
      </c>
      <c r="AL5" s="32" t="s">
        <v>88</v>
      </c>
      <c r="AM5" s="32" t="s">
        <v>89</v>
      </c>
      <c r="AN5" s="32" t="s">
        <v>90</v>
      </c>
      <c r="AO5" s="32" t="s">
        <v>91</v>
      </c>
      <c r="AP5" s="32" t="s">
        <v>92</v>
      </c>
      <c r="AQ5" s="32" t="s">
        <v>93</v>
      </c>
      <c r="AR5" s="32" t="s">
        <v>94</v>
      </c>
      <c r="AS5" s="32" t="s">
        <v>95</v>
      </c>
      <c r="AT5" s="32" t="s">
        <v>96</v>
      </c>
      <c r="AU5" s="32" t="s">
        <v>86</v>
      </c>
      <c r="AV5" s="32" t="s">
        <v>87</v>
      </c>
      <c r="AW5" s="32" t="s">
        <v>88</v>
      </c>
      <c r="AX5" s="32" t="s">
        <v>89</v>
      </c>
      <c r="AY5" s="32" t="s">
        <v>90</v>
      </c>
      <c r="AZ5" s="32" t="s">
        <v>91</v>
      </c>
      <c r="BA5" s="32" t="s">
        <v>92</v>
      </c>
      <c r="BB5" s="32" t="s">
        <v>93</v>
      </c>
      <c r="BC5" s="32" t="s">
        <v>94</v>
      </c>
      <c r="BD5" s="32" t="s">
        <v>95</v>
      </c>
      <c r="BE5" s="32" t="s">
        <v>96</v>
      </c>
      <c r="BF5" s="32" t="s">
        <v>86</v>
      </c>
      <c r="BG5" s="32" t="s">
        <v>87</v>
      </c>
      <c r="BH5" s="32" t="s">
        <v>88</v>
      </c>
      <c r="BI5" s="32" t="s">
        <v>89</v>
      </c>
      <c r="BJ5" s="32" t="s">
        <v>90</v>
      </c>
      <c r="BK5" s="32" t="s">
        <v>91</v>
      </c>
      <c r="BL5" s="32" t="s">
        <v>92</v>
      </c>
      <c r="BM5" s="32" t="s">
        <v>93</v>
      </c>
      <c r="BN5" s="32" t="s">
        <v>94</v>
      </c>
      <c r="BO5" s="32" t="s">
        <v>95</v>
      </c>
      <c r="BP5" s="32" t="s">
        <v>96</v>
      </c>
      <c r="BQ5" s="32" t="s">
        <v>86</v>
      </c>
      <c r="BR5" s="32" t="s">
        <v>87</v>
      </c>
      <c r="BS5" s="32" t="s">
        <v>88</v>
      </c>
      <c r="BT5" s="32" t="s">
        <v>89</v>
      </c>
      <c r="BU5" s="32" t="s">
        <v>90</v>
      </c>
      <c r="BV5" s="32" t="s">
        <v>91</v>
      </c>
      <c r="BW5" s="32" t="s">
        <v>92</v>
      </c>
      <c r="BX5" s="32" t="s">
        <v>93</v>
      </c>
      <c r="BY5" s="32" t="s">
        <v>94</v>
      </c>
      <c r="BZ5" s="32" t="s">
        <v>95</v>
      </c>
      <c r="CA5" s="32" t="s">
        <v>96</v>
      </c>
      <c r="CB5" s="32" t="s">
        <v>86</v>
      </c>
      <c r="CC5" s="32" t="s">
        <v>87</v>
      </c>
      <c r="CD5" s="32" t="s">
        <v>88</v>
      </c>
      <c r="CE5" s="32" t="s">
        <v>89</v>
      </c>
      <c r="CF5" s="32" t="s">
        <v>90</v>
      </c>
      <c r="CG5" s="32" t="s">
        <v>91</v>
      </c>
      <c r="CH5" s="32" t="s">
        <v>92</v>
      </c>
      <c r="CI5" s="32" t="s">
        <v>93</v>
      </c>
      <c r="CJ5" s="32" t="s">
        <v>94</v>
      </c>
      <c r="CK5" s="32" t="s">
        <v>95</v>
      </c>
      <c r="CL5" s="32" t="s">
        <v>96</v>
      </c>
      <c r="CM5" s="32" t="s">
        <v>86</v>
      </c>
      <c r="CN5" s="32" t="s">
        <v>87</v>
      </c>
      <c r="CO5" s="32" t="s">
        <v>88</v>
      </c>
      <c r="CP5" s="32" t="s">
        <v>89</v>
      </c>
      <c r="CQ5" s="32" t="s">
        <v>90</v>
      </c>
      <c r="CR5" s="32" t="s">
        <v>91</v>
      </c>
      <c r="CS5" s="32" t="s">
        <v>92</v>
      </c>
      <c r="CT5" s="32" t="s">
        <v>93</v>
      </c>
      <c r="CU5" s="32" t="s">
        <v>94</v>
      </c>
      <c r="CV5" s="32" t="s">
        <v>95</v>
      </c>
      <c r="CW5" s="32" t="s">
        <v>96</v>
      </c>
      <c r="CX5" s="32" t="s">
        <v>86</v>
      </c>
      <c r="CY5" s="32" t="s">
        <v>87</v>
      </c>
      <c r="CZ5" s="32" t="s">
        <v>88</v>
      </c>
      <c r="DA5" s="32" t="s">
        <v>89</v>
      </c>
      <c r="DB5" s="32" t="s">
        <v>90</v>
      </c>
      <c r="DC5" s="32" t="s">
        <v>91</v>
      </c>
      <c r="DD5" s="32" t="s">
        <v>92</v>
      </c>
      <c r="DE5" s="32" t="s">
        <v>93</v>
      </c>
      <c r="DF5" s="32" t="s">
        <v>94</v>
      </c>
      <c r="DG5" s="32" t="s">
        <v>95</v>
      </c>
      <c r="DH5" s="32" t="s">
        <v>96</v>
      </c>
      <c r="DI5" s="32" t="s">
        <v>86</v>
      </c>
      <c r="DJ5" s="32" t="s">
        <v>87</v>
      </c>
      <c r="DK5" s="32" t="s">
        <v>88</v>
      </c>
      <c r="DL5" s="32" t="s">
        <v>89</v>
      </c>
      <c r="DM5" s="32" t="s">
        <v>90</v>
      </c>
      <c r="DN5" s="32" t="s">
        <v>91</v>
      </c>
      <c r="DO5" s="32" t="s">
        <v>92</v>
      </c>
      <c r="DP5" s="32" t="s">
        <v>93</v>
      </c>
      <c r="DQ5" s="32" t="s">
        <v>94</v>
      </c>
      <c r="DR5" s="32" t="s">
        <v>95</v>
      </c>
      <c r="DS5" s="32" t="s">
        <v>96</v>
      </c>
      <c r="DT5" s="32" t="s">
        <v>86</v>
      </c>
      <c r="DU5" s="32" t="s">
        <v>87</v>
      </c>
      <c r="DV5" s="32" t="s">
        <v>88</v>
      </c>
      <c r="DW5" s="32" t="s">
        <v>89</v>
      </c>
      <c r="DX5" s="32" t="s">
        <v>90</v>
      </c>
      <c r="DY5" s="32" t="s">
        <v>91</v>
      </c>
      <c r="DZ5" s="32" t="s">
        <v>92</v>
      </c>
      <c r="EA5" s="32" t="s">
        <v>93</v>
      </c>
      <c r="EB5" s="32" t="s">
        <v>94</v>
      </c>
      <c r="EC5" s="32" t="s">
        <v>95</v>
      </c>
      <c r="ED5" s="32" t="s">
        <v>96</v>
      </c>
      <c r="EE5" s="32" t="s">
        <v>86</v>
      </c>
      <c r="EF5" s="32" t="s">
        <v>87</v>
      </c>
      <c r="EG5" s="32" t="s">
        <v>88</v>
      </c>
      <c r="EH5" s="32" t="s">
        <v>89</v>
      </c>
      <c r="EI5" s="32" t="s">
        <v>90</v>
      </c>
      <c r="EJ5" s="32" t="s">
        <v>91</v>
      </c>
      <c r="EK5" s="32" t="s">
        <v>92</v>
      </c>
      <c r="EL5" s="32" t="s">
        <v>93</v>
      </c>
      <c r="EM5" s="32" t="s">
        <v>94</v>
      </c>
      <c r="EN5" s="32" t="s">
        <v>95</v>
      </c>
      <c r="EO5" s="32" t="s">
        <v>96</v>
      </c>
    </row>
    <row r="6" spans="1:145" s="36" customFormat="1" x14ac:dyDescent="0.15">
      <c r="A6" s="28" t="s">
        <v>97</v>
      </c>
      <c r="B6" s="33">
        <f>B7</f>
        <v>2020</v>
      </c>
      <c r="C6" s="33">
        <f t="shared" ref="C6:X6" si="3">C7</f>
        <v>423831</v>
      </c>
      <c r="D6" s="33">
        <f t="shared" si="3"/>
        <v>47</v>
      </c>
      <c r="E6" s="33">
        <f t="shared" si="3"/>
        <v>18</v>
      </c>
      <c r="F6" s="33">
        <f t="shared" si="3"/>
        <v>0</v>
      </c>
      <c r="G6" s="33">
        <f t="shared" si="3"/>
        <v>0</v>
      </c>
      <c r="H6" s="33" t="str">
        <f t="shared" si="3"/>
        <v>長崎県　小値賀町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特定地域生活排水処理</v>
      </c>
      <c r="L6" s="33" t="str">
        <f t="shared" si="3"/>
        <v>K3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2.17</v>
      </c>
      <c r="Q6" s="34">
        <f t="shared" si="3"/>
        <v>100</v>
      </c>
      <c r="R6" s="34">
        <f t="shared" si="3"/>
        <v>3190</v>
      </c>
      <c r="S6" s="34">
        <f t="shared" si="3"/>
        <v>2336</v>
      </c>
      <c r="T6" s="34">
        <f t="shared" si="3"/>
        <v>25.5</v>
      </c>
      <c r="U6" s="34">
        <f t="shared" si="3"/>
        <v>91.61</v>
      </c>
      <c r="V6" s="34">
        <f t="shared" si="3"/>
        <v>50</v>
      </c>
      <c r="W6" s="34">
        <f t="shared" si="3"/>
        <v>0.01</v>
      </c>
      <c r="X6" s="34">
        <f t="shared" si="3"/>
        <v>5000</v>
      </c>
      <c r="Y6" s="35">
        <f>IF(Y7="",NA(),Y7)</f>
        <v>96.68</v>
      </c>
      <c r="Z6" s="35">
        <f t="shared" ref="Z6:AH6" si="4">IF(Z7="",NA(),Z7)</f>
        <v>96.92</v>
      </c>
      <c r="AA6" s="35">
        <f t="shared" si="4"/>
        <v>95.33</v>
      </c>
      <c r="AB6" s="35">
        <f t="shared" si="4"/>
        <v>95.06</v>
      </c>
      <c r="AC6" s="35">
        <f t="shared" si="4"/>
        <v>100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369.31</v>
      </c>
      <c r="BG6" s="35">
        <f t="shared" ref="BG6:BO6" si="7">IF(BG7="",NA(),BG7)</f>
        <v>533.29</v>
      </c>
      <c r="BH6" s="35">
        <f t="shared" si="7"/>
        <v>515.67999999999995</v>
      </c>
      <c r="BI6" s="35">
        <f t="shared" si="7"/>
        <v>474.52</v>
      </c>
      <c r="BJ6" s="35">
        <f t="shared" si="7"/>
        <v>486.01</v>
      </c>
      <c r="BK6" s="35">
        <f t="shared" si="7"/>
        <v>413.5</v>
      </c>
      <c r="BL6" s="35">
        <f t="shared" si="7"/>
        <v>407.42</v>
      </c>
      <c r="BM6" s="35">
        <f t="shared" si="7"/>
        <v>386.46</v>
      </c>
      <c r="BN6" s="35">
        <f t="shared" si="7"/>
        <v>421.25</v>
      </c>
      <c r="BO6" s="35">
        <f t="shared" si="7"/>
        <v>398.42</v>
      </c>
      <c r="BP6" s="34" t="str">
        <f>IF(BP7="","",IF(BP7="-","【-】","【"&amp;SUBSTITUTE(TEXT(BP7,"#,##0.00"),"-","△")&amp;"】"))</f>
        <v>【314.13】</v>
      </c>
      <c r="BQ6" s="35">
        <f>IF(BQ7="",NA(),BQ7)</f>
        <v>35.69</v>
      </c>
      <c r="BR6" s="35">
        <f t="shared" ref="BR6:BZ6" si="8">IF(BR7="",NA(),BR7)</f>
        <v>34.159999999999997</v>
      </c>
      <c r="BS6" s="35">
        <f t="shared" si="8"/>
        <v>44.41</v>
      </c>
      <c r="BT6" s="35">
        <f t="shared" si="8"/>
        <v>44.75</v>
      </c>
      <c r="BU6" s="35">
        <f t="shared" si="8"/>
        <v>41.75</v>
      </c>
      <c r="BV6" s="35">
        <f t="shared" si="8"/>
        <v>55.84</v>
      </c>
      <c r="BW6" s="35">
        <f t="shared" si="8"/>
        <v>57.08</v>
      </c>
      <c r="BX6" s="35">
        <f t="shared" si="8"/>
        <v>55.85</v>
      </c>
      <c r="BY6" s="35">
        <f t="shared" si="8"/>
        <v>53.23</v>
      </c>
      <c r="BZ6" s="35">
        <f t="shared" si="8"/>
        <v>50.7</v>
      </c>
      <c r="CA6" s="34" t="str">
        <f>IF(CA7="","",IF(CA7="-","【-】","【"&amp;SUBSTITUTE(TEXT(CA7,"#,##0.00"),"-","△")&amp;"】"))</f>
        <v>【58.42】</v>
      </c>
      <c r="CB6" s="35">
        <f>IF(CB7="",NA(),CB7)</f>
        <v>476.03</v>
      </c>
      <c r="CC6" s="35">
        <f t="shared" ref="CC6:CK6" si="9">IF(CC7="",NA(),CC7)</f>
        <v>504.65</v>
      </c>
      <c r="CD6" s="35">
        <f t="shared" si="9"/>
        <v>385.87</v>
      </c>
      <c r="CE6" s="35">
        <f t="shared" si="9"/>
        <v>382.55</v>
      </c>
      <c r="CF6" s="35">
        <f t="shared" si="9"/>
        <v>417.76</v>
      </c>
      <c r="CG6" s="35">
        <f t="shared" si="9"/>
        <v>287.57</v>
      </c>
      <c r="CH6" s="35">
        <f t="shared" si="9"/>
        <v>286.86</v>
      </c>
      <c r="CI6" s="35">
        <f t="shared" si="9"/>
        <v>287.91000000000003</v>
      </c>
      <c r="CJ6" s="35">
        <f t="shared" si="9"/>
        <v>283.3</v>
      </c>
      <c r="CK6" s="35">
        <f t="shared" si="9"/>
        <v>289.81</v>
      </c>
      <c r="CL6" s="34" t="str">
        <f>IF(CL7="","",IF(CL7="-","【-】","【"&amp;SUBSTITUTE(TEXT(CL7,"#,##0.00"),"-","△")&amp;"】"))</f>
        <v>【282.28】</v>
      </c>
      <c r="CM6" s="35" t="str">
        <f>IF(CM7="",NA(),CM7)</f>
        <v>-</v>
      </c>
      <c r="CN6" s="35" t="str">
        <f t="shared" ref="CN6:CV6" si="10">IF(CN7="",NA(),CN7)</f>
        <v>-</v>
      </c>
      <c r="CO6" s="35" t="str">
        <f t="shared" si="10"/>
        <v>-</v>
      </c>
      <c r="CP6" s="35" t="str">
        <f t="shared" si="10"/>
        <v>-</v>
      </c>
      <c r="CQ6" s="35" t="str">
        <f t="shared" si="10"/>
        <v>-</v>
      </c>
      <c r="CR6" s="35">
        <f t="shared" si="10"/>
        <v>61.55</v>
      </c>
      <c r="CS6" s="35">
        <f t="shared" si="10"/>
        <v>57.22</v>
      </c>
      <c r="CT6" s="35">
        <f t="shared" si="10"/>
        <v>54.93</v>
      </c>
      <c r="CU6" s="35">
        <f t="shared" si="10"/>
        <v>55.96</v>
      </c>
      <c r="CV6" s="35">
        <f t="shared" si="10"/>
        <v>56.45</v>
      </c>
      <c r="CW6" s="34" t="str">
        <f>IF(CW7="","",IF(CW7="-","【-】","【"&amp;SUBSTITUTE(TEXT(CW7,"#,##0.00"),"-","△")&amp;"】"))</f>
        <v>【57.83】</v>
      </c>
      <c r="CX6" s="35">
        <f>IF(CX7="",NA(),CX7)</f>
        <v>100</v>
      </c>
      <c r="CY6" s="35">
        <f t="shared" ref="CY6:DG6" si="11">IF(CY7="",NA(),CY7)</f>
        <v>100</v>
      </c>
      <c r="CZ6" s="35">
        <f t="shared" si="11"/>
        <v>100</v>
      </c>
      <c r="DA6" s="35">
        <f t="shared" si="11"/>
        <v>72.599999999999994</v>
      </c>
      <c r="DB6" s="35">
        <f t="shared" si="11"/>
        <v>100</v>
      </c>
      <c r="DC6" s="35">
        <f t="shared" si="11"/>
        <v>67.489999999999995</v>
      </c>
      <c r="DD6" s="35">
        <f t="shared" si="11"/>
        <v>67.290000000000006</v>
      </c>
      <c r="DE6" s="35">
        <f t="shared" si="11"/>
        <v>65.569999999999993</v>
      </c>
      <c r="DF6" s="35">
        <f t="shared" si="11"/>
        <v>60.12</v>
      </c>
      <c r="DG6" s="35">
        <f t="shared" si="11"/>
        <v>54.99</v>
      </c>
      <c r="DH6" s="34" t="str">
        <f>IF(DH7="","",IF(DH7="-","【-】","【"&amp;SUBSTITUTE(TEXT(DH7,"#,##0.00"),"-","△")&amp;"】"))</f>
        <v>【77.67】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5" t="str">
        <f>IF(EE7="",NA(),EE7)</f>
        <v>-</v>
      </c>
      <c r="EF6" s="35" t="str">
        <f t="shared" ref="EF6:EN6" si="14">IF(EF7="",NA(),EF7)</f>
        <v>-</v>
      </c>
      <c r="EG6" s="35" t="str">
        <f t="shared" si="14"/>
        <v>-</v>
      </c>
      <c r="EH6" s="35" t="str">
        <f t="shared" si="14"/>
        <v>-</v>
      </c>
      <c r="EI6" s="35" t="str">
        <f t="shared" si="14"/>
        <v>-</v>
      </c>
      <c r="EJ6" s="35" t="str">
        <f t="shared" si="14"/>
        <v>-</v>
      </c>
      <c r="EK6" s="35" t="str">
        <f t="shared" si="14"/>
        <v>-</v>
      </c>
      <c r="EL6" s="35" t="str">
        <f t="shared" si="14"/>
        <v>-</v>
      </c>
      <c r="EM6" s="35" t="str">
        <f t="shared" si="14"/>
        <v>-</v>
      </c>
      <c r="EN6" s="35" t="str">
        <f t="shared" si="14"/>
        <v>-</v>
      </c>
      <c r="EO6" s="34" t="str">
        <f>IF(EO7="","",IF(EO7="-","【-】","【"&amp;SUBSTITUTE(TEXT(EO7,"#,##0.00"),"-","△")&amp;"】"))</f>
        <v>【-】</v>
      </c>
    </row>
    <row r="7" spans="1:145" s="36" customFormat="1" x14ac:dyDescent="0.15">
      <c r="A7" s="28"/>
      <c r="B7" s="37">
        <v>2020</v>
      </c>
      <c r="C7" s="37">
        <v>423831</v>
      </c>
      <c r="D7" s="37">
        <v>47</v>
      </c>
      <c r="E7" s="37">
        <v>18</v>
      </c>
      <c r="F7" s="37">
        <v>0</v>
      </c>
      <c r="G7" s="37">
        <v>0</v>
      </c>
      <c r="H7" s="37" t="s">
        <v>98</v>
      </c>
      <c r="I7" s="37" t="s">
        <v>99</v>
      </c>
      <c r="J7" s="37" t="s">
        <v>100</v>
      </c>
      <c r="K7" s="37" t="s">
        <v>101</v>
      </c>
      <c r="L7" s="37" t="s">
        <v>102</v>
      </c>
      <c r="M7" s="37" t="s">
        <v>103</v>
      </c>
      <c r="N7" s="38" t="s">
        <v>104</v>
      </c>
      <c r="O7" s="38" t="s">
        <v>105</v>
      </c>
      <c r="P7" s="38">
        <v>2.17</v>
      </c>
      <c r="Q7" s="38">
        <v>100</v>
      </c>
      <c r="R7" s="38">
        <v>3190</v>
      </c>
      <c r="S7" s="38">
        <v>2336</v>
      </c>
      <c r="T7" s="38">
        <v>25.5</v>
      </c>
      <c r="U7" s="38">
        <v>91.61</v>
      </c>
      <c r="V7" s="38">
        <v>50</v>
      </c>
      <c r="W7" s="38">
        <v>0.01</v>
      </c>
      <c r="X7" s="38">
        <v>5000</v>
      </c>
      <c r="Y7" s="38">
        <v>96.68</v>
      </c>
      <c r="Z7" s="38">
        <v>96.92</v>
      </c>
      <c r="AA7" s="38">
        <v>95.33</v>
      </c>
      <c r="AB7" s="38">
        <v>95.06</v>
      </c>
      <c r="AC7" s="38">
        <v>100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369.31</v>
      </c>
      <c r="BG7" s="38">
        <v>533.29</v>
      </c>
      <c r="BH7" s="38">
        <v>515.67999999999995</v>
      </c>
      <c r="BI7" s="38">
        <v>474.52</v>
      </c>
      <c r="BJ7" s="38">
        <v>486.01</v>
      </c>
      <c r="BK7" s="38">
        <v>413.5</v>
      </c>
      <c r="BL7" s="38">
        <v>407.42</v>
      </c>
      <c r="BM7" s="38">
        <v>386.46</v>
      </c>
      <c r="BN7" s="38">
        <v>421.25</v>
      </c>
      <c r="BO7" s="38">
        <v>398.42</v>
      </c>
      <c r="BP7" s="38">
        <v>314.13</v>
      </c>
      <c r="BQ7" s="38">
        <v>35.69</v>
      </c>
      <c r="BR7" s="38">
        <v>34.159999999999997</v>
      </c>
      <c r="BS7" s="38">
        <v>44.41</v>
      </c>
      <c r="BT7" s="38">
        <v>44.75</v>
      </c>
      <c r="BU7" s="38">
        <v>41.75</v>
      </c>
      <c r="BV7" s="38">
        <v>55.84</v>
      </c>
      <c r="BW7" s="38">
        <v>57.08</v>
      </c>
      <c r="BX7" s="38">
        <v>55.85</v>
      </c>
      <c r="BY7" s="38">
        <v>53.23</v>
      </c>
      <c r="BZ7" s="38">
        <v>50.7</v>
      </c>
      <c r="CA7" s="38">
        <v>58.42</v>
      </c>
      <c r="CB7" s="38">
        <v>476.03</v>
      </c>
      <c r="CC7" s="38">
        <v>504.65</v>
      </c>
      <c r="CD7" s="38">
        <v>385.87</v>
      </c>
      <c r="CE7" s="38">
        <v>382.55</v>
      </c>
      <c r="CF7" s="38">
        <v>417.76</v>
      </c>
      <c r="CG7" s="38">
        <v>287.57</v>
      </c>
      <c r="CH7" s="38">
        <v>286.86</v>
      </c>
      <c r="CI7" s="38">
        <v>287.91000000000003</v>
      </c>
      <c r="CJ7" s="38">
        <v>283.3</v>
      </c>
      <c r="CK7" s="38">
        <v>289.81</v>
      </c>
      <c r="CL7" s="38">
        <v>282.27999999999997</v>
      </c>
      <c r="CM7" s="38" t="s">
        <v>104</v>
      </c>
      <c r="CN7" s="38" t="s">
        <v>104</v>
      </c>
      <c r="CO7" s="38" t="s">
        <v>104</v>
      </c>
      <c r="CP7" s="38" t="s">
        <v>104</v>
      </c>
      <c r="CQ7" s="38" t="s">
        <v>104</v>
      </c>
      <c r="CR7" s="38">
        <v>61.55</v>
      </c>
      <c r="CS7" s="38">
        <v>57.22</v>
      </c>
      <c r="CT7" s="38">
        <v>54.93</v>
      </c>
      <c r="CU7" s="38">
        <v>55.96</v>
      </c>
      <c r="CV7" s="38">
        <v>56.45</v>
      </c>
      <c r="CW7" s="38">
        <v>57.83</v>
      </c>
      <c r="CX7" s="38">
        <v>100</v>
      </c>
      <c r="CY7" s="38">
        <v>100</v>
      </c>
      <c r="CZ7" s="38">
        <v>100</v>
      </c>
      <c r="DA7" s="38">
        <v>72.599999999999994</v>
      </c>
      <c r="DB7" s="38">
        <v>100</v>
      </c>
      <c r="DC7" s="38">
        <v>67.489999999999995</v>
      </c>
      <c r="DD7" s="38">
        <v>67.290000000000006</v>
      </c>
      <c r="DE7" s="38">
        <v>65.569999999999993</v>
      </c>
      <c r="DF7" s="38">
        <v>60.12</v>
      </c>
      <c r="DG7" s="38">
        <v>54.99</v>
      </c>
      <c r="DH7" s="38">
        <v>77.67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 t="s">
        <v>104</v>
      </c>
      <c r="EF7" s="38" t="s">
        <v>104</v>
      </c>
      <c r="EG7" s="38" t="s">
        <v>104</v>
      </c>
      <c r="EH7" s="38" t="s">
        <v>104</v>
      </c>
      <c r="EI7" s="38" t="s">
        <v>104</v>
      </c>
      <c r="EJ7" s="38" t="s">
        <v>104</v>
      </c>
      <c r="EK7" s="38" t="s">
        <v>104</v>
      </c>
      <c r="EL7" s="38" t="s">
        <v>104</v>
      </c>
      <c r="EM7" s="38" t="s">
        <v>104</v>
      </c>
      <c r="EN7" s="38" t="s">
        <v>104</v>
      </c>
      <c r="EO7" s="38" t="s">
        <v>104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106</v>
      </c>
      <c r="C9" s="40" t="s">
        <v>107</v>
      </c>
      <c r="D9" s="40" t="s">
        <v>108</v>
      </c>
      <c r="E9" s="40" t="s">
        <v>109</v>
      </c>
      <c r="F9" s="40" t="s">
        <v>110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48</v>
      </c>
      <c r="B10" s="41">
        <f t="shared" ref="B10:D10" si="15">DATEVALUE($B7+12-B11&amp;"/1/"&amp;B12)</f>
        <v>46753</v>
      </c>
      <c r="C10" s="41">
        <f t="shared" si="15"/>
        <v>47119</v>
      </c>
      <c r="D10" s="41">
        <f t="shared" si="15"/>
        <v>47484</v>
      </c>
      <c r="E10" s="42">
        <f>DATEVALUE($B7+12-E11&amp;"/1/"&amp;E12)</f>
        <v>47849</v>
      </c>
      <c r="F10" s="42">
        <f>DATEVALUE($B7+12-F11&amp;"/1/"&amp;F12)</f>
        <v>48215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112</v>
      </c>
    </row>
    <row r="13" spans="1:145" x14ac:dyDescent="0.15">
      <c r="B13" t="s">
        <v>113</v>
      </c>
      <c r="C13" t="s">
        <v>113</v>
      </c>
      <c r="D13" t="s">
        <v>113</v>
      </c>
      <c r="E13" t="s">
        <v>114</v>
      </c>
      <c r="F13" t="s">
        <v>114</v>
      </c>
      <c r="G13" t="s">
        <v>115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山田 桃子</cp:lastModifiedBy>
  <cp:lastPrinted>2022-01-18T00:10:34Z</cp:lastPrinted>
  <dcterms:created xsi:type="dcterms:W3CDTF">2021-12-03T08:11:55Z</dcterms:created>
  <dcterms:modified xsi:type="dcterms:W3CDTF">2022-02-21T08:18:32Z</dcterms:modified>
  <cp:category/>
</cp:coreProperties>
</file>