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3BF1E78E-47E0-4C32-9D4A-DD936CCABC86}" xr6:coauthVersionLast="46" xr6:coauthVersionMax="46" xr10:uidLastSave="{00000000-0000-0000-0000-000000000000}"/>
  <workbookProtection workbookAlgorithmName="SHA-512" workbookHashValue="WUV5htSHCmFQ8ikbaE95NzOjA5NpLd+gPj76GO8/kXPmiVUYQgRwt/8bTfFHi6rusjV08og5xJcJUltG54y2Eg==" workbookSaltValue="69Ps+6ugS2LMicb4viH0Z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<sst xmlns="http://schemas.openxmlformats.org/spreadsheetml/2006/main" count="236" uniqueCount="121">
  <si>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</si>
  <si>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</si>
  <si>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</si>
  <si>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</si>
  <si>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</si>
  <si>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</si>
  <si>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</si>
  <si>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</si>
  <si>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</si>
  <si>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</si>
  <si>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</si>
  <si>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</si>
  <si>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</si>
  <si>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</si>
  <si>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</si>
  <si>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</si>
  <si>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</si>
  <si>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</si>
  <si>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</si>
  <si>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</si>
  <si>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</si>
  <si>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</si>
  <si>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</si>
  <si>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</si>
  <si>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</si>
  <si>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</si>
  <si>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</si>
  <si>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</si>
  <si>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</si>
  <si>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</si>
  <si>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</si>
  <si>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</si>
  <si>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</si>
  <si>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</si>
  <si>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</si>
  <si>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</si>
  <si>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</si>
  <si>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</si>
  <si>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</si>
  <si>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</si>
  <si>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</si>
  <si>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</si>
  <si>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</si>
  <si>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</si>
  <si>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</si>
  <si>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</si>
  <si>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</si>
  <si>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</si>
  <si>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</si>
  <si>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</si>
  <si>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</si>
  <si>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</si>
  <si>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</si>
  <si>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</si>
  <si>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</si>
  <si>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</si>
  <si>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</si>
  <si>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</si>
  <si>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</si>
  <si>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</si>
  <si>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</si>
  <si>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</si>
  <si>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</si>
  <si>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</si>
  <si>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</si>
  <si>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</si>
  <si>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</si>
  <si>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</si>
  <si>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</si>
  <si>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</si>
  <si>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</si>
  <si>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</si>
  <si>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</si>
  <si>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</si>
  <si>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</si>
  <si>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</si>
  <si>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</si>
  <si>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</si>
  <si>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</si>
  <si>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</si>
  <si>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</si>
  <si>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</si>
  <si>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</si>
  <si>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</si>
  <si>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</si>
  <si>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</si>
  <si>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</si>
  <si>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</si>
  <si>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</si>
  <si>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</si>
  <si>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</si>
  <si>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</si>
  <si>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</si>
  <si>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</si>
  <si>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</si>
  <si>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</si>
  <si>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</si>
  <si>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</si>
  <si>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</si>
  <si>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</si>
  <si>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</si>
  <si>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</si>
  <si>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</si>
  <si>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</si>
  <si>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</si>
  <si>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</si>
  <si>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</si>
  <si>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</si>
  <si>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</si>
  <si>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</si>
  <si>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</si>
  <si>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</si>
  <si>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</si>
  <si>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</si>
  <si>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</si>
  <si>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</si>
  <si>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</si>
  <si>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</si>
  <si>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人口減少、高齢化が進む中で施設や設備の老朽化が進み、今後も、維持管理費や機器の更新などにより経費が多額となることが予想される。
　人口規模や地理的要因により、下水道使用料のみでの経営は困難であり、また人口減少により使用料収入は低下していくことが予想されるが、さらなる水洗化率の向上によって少しでも使用料収入の低下を抑え、効率的な維持管理や計画性のある更新事業を実施していく。</t>
    <phoneticPr fontId="4"/>
  </si>
  <si>
    <t>　大島地区については供用開始から２３年以上が経過し、斑地区については１２年以上が経過している。２次離島である大島地区の施設や設備は当町の処理施設の中で最も古く、老朽化が懸念される。適切な維持管理を行うことにより施設や設備の延命化を図るとともに、より効率的で計画的な更新を行う必要がある。大島地区については令和元年度に、斑地区については令和２年度に「機能保全計画」を作成し、その計画を踏まえ施設や設備の改善を図っていくが、斑地区においては特定環境保全公共下水道との統合を視野に入れ検討している。</t>
    <rPh sb="159" eb="160">
      <t>マダラ</t>
    </rPh>
    <rPh sb="160" eb="162">
      <t>チク</t>
    </rPh>
    <rPh sb="167" eb="169">
      <t>レイワ</t>
    </rPh>
    <rPh sb="170" eb="172">
      <t>ネンド</t>
    </rPh>
    <phoneticPr fontId="4"/>
  </si>
  <si>
    <t>　漁業集落排水事業は大島地区が平成１０年、斑地区が平成２１年に供給を開始している。水洗化率は、大島地区で１００％、斑地区で８０．８％となっており、漁集全体では９０．４％となっており、昨年と比べて水洗化率が増えている。
　令和２年度の特徴を類似団体平均値と比較してみると、「経費回収率」は下回っていて、「汚水処理原価」は上回っているため、汚水処理にかかる費用が類似団体よりかかっていると考えられる。人口減少によって、「施設利用率」は未だに低い水準のままである。
　事業債の償還金が多額であり、経営状況としては、一般会計からの多額の繰入金により赤字分を補填している。
　平成２８年度に策定した経営戦略をもとに、さらなる水洗化率の向上を図り、経営の健全化・効率化に努める。</t>
    <rPh sb="91" eb="93">
      <t>サクネン</t>
    </rPh>
    <rPh sb="94" eb="95">
      <t>クラ</t>
    </rPh>
    <rPh sb="97" eb="100">
      <t>スイセンカ</t>
    </rPh>
    <rPh sb="100" eb="101">
      <t>リツ</t>
    </rPh>
    <rPh sb="102" eb="103">
      <t>フ</t>
    </rPh>
    <rPh sb="179" eb="183">
      <t>ルイジダンタイ</t>
    </rPh>
    <rPh sb="192" eb="19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</si>
</sst>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49-46F4-BDCA-0144E7865EB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9349-46F4-BDCA-0144E7865EB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23.46</c:v>
                </c:pt>
                <c:pt idx="1">
                  <c:v>23.46</c:v>
                </c:pt>
                <c:pt idx="2">
                  <c:v>23.46</c:v>
                </c:pt>
                <c:pt idx="3">
                  <c:v>22.22</c:v>
                </c:pt>
                <c:pt idx="4">
                  <c:v>21.6</c:v>
                </c:pt>
              </c:numCache>
            </c:numRef>
          </c:val>
          <c:extLst>
            <c:ext xmlns:c16="http://schemas.microsoft.com/office/drawing/2014/chart" uri="{C3380CC4-5D6E-409C-BE32-E72D297353CC}">
              <c16:uniqueId val="{00000000-972F-450A-A670-7E2FC6AC95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972F-450A-A670-7E2FC6AC95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81.48</c:v>
                </c:pt>
                <c:pt idx="1">
                  <c:v>83.62</c:v>
                </c:pt>
                <c:pt idx="2">
                  <c:v>84.07</c:v>
                </c:pt>
                <c:pt idx="3">
                  <c:v>83.64</c:v>
                </c:pt>
                <c:pt idx="4">
                  <c:v>86.12</c:v>
                </c:pt>
              </c:numCache>
            </c:numRef>
          </c:val>
          <c:extLst>
            <c:ext xmlns:c16="http://schemas.microsoft.com/office/drawing/2014/chart" uri="{C3380CC4-5D6E-409C-BE32-E72D297353CC}">
              <c16:uniqueId val="{00000000-81C9-4E06-989F-2674665D19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81C9-4E06-989F-2674665D19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86.89</c:v>
                </c:pt>
                <c:pt idx="1">
                  <c:v>80.2</c:v>
                </c:pt>
                <c:pt idx="2">
                  <c:v>72.48</c:v>
                </c:pt>
                <c:pt idx="3">
                  <c:v>78.42</c:v>
                </c:pt>
                <c:pt idx="4">
                  <c:v>99.98</c:v>
                </c:pt>
              </c:numCache>
            </c:numRef>
          </c:val>
          <c:extLst>
            <c:ext xmlns:c16="http://schemas.microsoft.com/office/drawing/2014/chart" uri="{C3380CC4-5D6E-409C-BE32-E72D297353CC}">
              <c16:uniqueId val="{00000000-4CC0-4CAA-B0BD-BB9840E418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C0-4CAA-B0BD-BB9840E418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47-40AA-A402-955AD646A3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47-40AA-A402-955AD646A3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49-4785-8458-C628B3D293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49-4785-8458-C628B3D293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26-43BF-A030-84EE76F5C9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26-43BF-A030-84EE76F5C9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D2-4530-862E-EEC2D74AF2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D2-4530-862E-EEC2D74AF2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3938.19</c:v>
                </c:pt>
                <c:pt idx="1">
                  <c:v>4300.78</c:v>
                </c:pt>
                <c:pt idx="2">
                  <c:v>3834.57</c:v>
                </c:pt>
                <c:pt idx="3">
                  <c:v>3612.33</c:v>
                </c:pt>
                <c:pt idx="4">
                  <c:v>3327.08</c:v>
                </c:pt>
              </c:numCache>
            </c:numRef>
          </c:val>
          <c:extLst>
            <c:ext xmlns:c16="http://schemas.microsoft.com/office/drawing/2014/chart" uri="{C3380CC4-5D6E-409C-BE32-E72D297353CC}">
              <c16:uniqueId val="{00000000-B1F5-4589-92AD-E6CABC61DF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B1F5-4589-92AD-E6CABC61DF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50.28</c:v>
                </c:pt>
                <c:pt idx="1">
                  <c:v>58.02</c:v>
                </c:pt>
                <c:pt idx="2">
                  <c:v>57.58</c:v>
                </c:pt>
                <c:pt idx="3">
                  <c:v>34.119999999999997</c:v>
                </c:pt>
                <c:pt idx="4">
                  <c:v>17.48</c:v>
                </c:pt>
              </c:numCache>
            </c:numRef>
          </c:val>
          <c:extLst>
            <c:ext xmlns:c16="http://schemas.microsoft.com/office/drawing/2014/chart" uri="{C3380CC4-5D6E-409C-BE32-E72D297353CC}">
              <c16:uniqueId val="{00000000-8331-4D84-9E4E-FF5968569E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8331-4D84-9E4E-FF5968569E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349.38</c:v>
                </c:pt>
                <c:pt idx="1">
                  <c:v>302.89999999999998</c:v>
                </c:pt>
                <c:pt idx="2">
                  <c:v>304.94</c:v>
                </c:pt>
                <c:pt idx="3">
                  <c:v>521.37</c:v>
                </c:pt>
                <c:pt idx="4">
                  <c:v>1056.98</c:v>
                </c:pt>
              </c:numCache>
            </c:numRef>
          </c:val>
          <c:extLst>
            <c:ext xmlns:c16="http://schemas.microsoft.com/office/drawing/2014/chart" uri="{C3380CC4-5D6E-409C-BE32-E72D297353CC}">
              <c16:uniqueId val="{00000000-3619-42B1-B516-DF8787F55B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3619-42B1-B516-DF8787F55B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小値賀町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2336</v>
      </c>
      <c r="AM8" s="51"/>
      <c r="AN8" s="51"/>
      <c r="AO8" s="51"/>
      <c r="AP8" s="51"/>
      <c r="AQ8" s="51"/>
      <c r="AR8" s="51"/>
      <c r="AS8" s="51"/>
      <c r="AT8" s="46">
        <f>データ!T6</f>
        <v>25.5</v>
      </c>
      <c r="AU8" s="46"/>
      <c r="AV8" s="46"/>
      <c r="AW8" s="46"/>
      <c r="AX8" s="46"/>
      <c r="AY8" s="46"/>
      <c r="AZ8" s="46"/>
      <c r="BA8" s="46"/>
      <c r="BB8" s="46">
        <f>データ!U6</f>
        <v>91.61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9.09</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209</v>
      </c>
      <c r="AM10" s="51"/>
      <c r="AN10" s="51"/>
      <c r="AO10" s="51"/>
      <c r="AP10" s="51"/>
      <c r="AQ10" s="51"/>
      <c r="AR10" s="51"/>
      <c r="AS10" s="51"/>
      <c r="AT10" s="46">
        <f>データ!W6</f>
        <v>0.13</v>
      </c>
      <c r="AU10" s="46"/>
      <c r="AV10" s="46"/>
      <c r="AW10" s="46"/>
      <c r="AX10" s="46"/>
      <c r="AY10" s="46"/>
      <c r="AZ10" s="46"/>
      <c r="BA10" s="46"/>
      <c r="BB10" s="46">
        <f>データ!X6</f>
        <v>1607.69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43</v>
      </c>
      <c r="O86" s="26" t="str">
        <f>データ!EO6</f>
        <v>【1.09】</v>
      </c>
    </row>
  </sheetData>
  <sheetProtection algorithmName="SHA-512" hashValue="dsxQol/Y1UgGWVPCIGrrC7O7v8Zztx9sXi1lHTjhhmtvN1IU0y8XQ91LGDMTIBA3ic3oMqbx9nMgBIstS04x+A==" saltValue="U/hhjsUnjKYncVgbTS8R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423831</v>
      </c>
      <c r="D6" s="33">
        <f t="shared" si="3"/>
        <v>47</v>
      </c>
      <c r="E6" s="33">
        <f t="shared" si="3"/>
        <v>17</v>
      </c>
      <c r="F6" s="33">
        <f t="shared" si="3"/>
        <v>6</v>
      </c>
      <c r="G6" s="33">
        <f t="shared" si="3"/>
        <v>0</v>
      </c>
      <c r="H6" s="33" t="str">
        <f t="shared" si="3"/>
        <v>長崎県　小値賀町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9.09</v>
      </c>
      <c r="Q6" s="34">
        <f t="shared" si="3"/>
        <v>100</v>
      </c>
      <c r="R6" s="34">
        <f t="shared" si="3"/>
        <v>3190</v>
      </c>
      <c r="S6" s="34">
        <f t="shared" si="3"/>
        <v>2336</v>
      </c>
      <c r="T6" s="34">
        <f t="shared" si="3"/>
        <v>25.5</v>
      </c>
      <c r="U6" s="34">
        <f t="shared" si="3"/>
        <v>91.61</v>
      </c>
      <c r="V6" s="34">
        <f t="shared" si="3"/>
        <v>209</v>
      </c>
      <c r="W6" s="34">
        <f t="shared" si="3"/>
        <v>0.13</v>
      </c>
      <c r="X6" s="34">
        <f t="shared" si="3"/>
        <v>1607.69</v>
      </c>
      <c r="Y6" s="35">
        <f>IF(Y7="",NA(),Y7)</f>
        <v>86.89</v>
      </c>
      <c r="Z6" s="35">
        <f t="shared" ref="Z6:AH6" si="4">IF(Z7="",NA(),Z7)</f>
        <v>80.2</v>
      </c>
      <c r="AA6" s="35">
        <f t="shared" si="4"/>
        <v>72.48</v>
      </c>
      <c r="AB6" s="35">
        <f t="shared" si="4"/>
        <v>78.42</v>
      </c>
      <c r="AC6" s="35">
        <f t="shared" si="4"/>
        <v>99.98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3938.19</v>
      </c>
      <c r="BG6" s="35">
        <f t="shared" ref="BG6:BO6" si="7">IF(BG7="",NA(),BG7)</f>
        <v>4300.78</v>
      </c>
      <c r="BH6" s="35">
        <f t="shared" si="7"/>
        <v>3834.57</v>
      </c>
      <c r="BI6" s="35">
        <f t="shared" si="7"/>
        <v>3612.33</v>
      </c>
      <c r="BJ6" s="35">
        <f t="shared" si="7"/>
        <v>3327.08</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50.28</v>
      </c>
      <c r="BR6" s="35">
        <f t="shared" ref="BR6:BZ6" si="8">IF(BR7="",NA(),BR7)</f>
        <v>58.02</v>
      </c>
      <c r="BS6" s="35">
        <f t="shared" si="8"/>
        <v>57.58</v>
      </c>
      <c r="BT6" s="35">
        <f t="shared" si="8"/>
        <v>34.119999999999997</v>
      </c>
      <c r="BU6" s="35">
        <f t="shared" si="8"/>
        <v>17.48</v>
      </c>
      <c r="BV6" s="35">
        <f t="shared" si="8"/>
        <v>46.26</v>
      </c>
      <c r="BW6" s="35">
        <f t="shared" si="8"/>
        <v>45.81</v>
      </c>
      <c r="BX6" s="35">
        <f t="shared" si="8"/>
        <v>43.43</v>
      </c>
      <c r="BY6" s="35">
        <f t="shared" si="8"/>
        <v>41.41</v>
      </c>
      <c r="BZ6" s="35">
        <f t="shared" si="8"/>
        <v>39.64</v>
      </c>
      <c r="CA6" s="34" t="str">
        <f>IF(CA7="","",IF(CA7="-","【-】","【"&amp;SUBSTITUTE(TEXT(CA7,"#,##0.00"),"-","△")&amp;"】"))</f>
        <v>【42.60】</v>
      </c>
      <c r="CB6" s="35">
        <f>IF(CB7="",NA(),CB7)</f>
        <v>349.38</v>
      </c>
      <c r="CC6" s="35">
        <f t="shared" ref="CC6:CK6" si="9">IF(CC7="",NA(),CC7)</f>
        <v>302.89999999999998</v>
      </c>
      <c r="CD6" s="35">
        <f t="shared" si="9"/>
        <v>304.94</v>
      </c>
      <c r="CE6" s="35">
        <f t="shared" si="9"/>
        <v>521.37</v>
      </c>
      <c r="CF6" s="35">
        <f t="shared" si="9"/>
        <v>1056.98</v>
      </c>
      <c r="CG6" s="35">
        <f t="shared" si="9"/>
        <v>376.4</v>
      </c>
      <c r="CH6" s="35">
        <f t="shared" si="9"/>
        <v>383.92</v>
      </c>
      <c r="CI6" s="35">
        <f t="shared" si="9"/>
        <v>400.44</v>
      </c>
      <c r="CJ6" s="35">
        <f t="shared" si="9"/>
        <v>417.56</v>
      </c>
      <c r="CK6" s="35">
        <f t="shared" si="9"/>
        <v>449.72</v>
      </c>
      <c r="CL6" s="34" t="str">
        <f>IF(CL7="","",IF(CL7="-","【-】","【"&amp;SUBSTITUTE(TEXT(CL7,"#,##0.00"),"-","△")&amp;"】"))</f>
        <v>【410.22】</v>
      </c>
      <c r="CM6" s="35">
        <f>IF(CM7="",NA(),CM7)</f>
        <v>23.46</v>
      </c>
      <c r="CN6" s="35">
        <f t="shared" ref="CN6:CV6" si="10">IF(CN7="",NA(),CN7)</f>
        <v>23.46</v>
      </c>
      <c r="CO6" s="35">
        <f t="shared" si="10"/>
        <v>23.46</v>
      </c>
      <c r="CP6" s="35">
        <f t="shared" si="10"/>
        <v>22.22</v>
      </c>
      <c r="CQ6" s="35">
        <f t="shared" si="10"/>
        <v>21.6</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81.48</v>
      </c>
      <c r="CY6" s="35">
        <f t="shared" ref="CY6:DG6" si="11">IF(CY7="",NA(),CY7)</f>
        <v>83.62</v>
      </c>
      <c r="CZ6" s="35">
        <f t="shared" si="11"/>
        <v>84.07</v>
      </c>
      <c r="DA6" s="35">
        <f t="shared" si="11"/>
        <v>83.64</v>
      </c>
      <c r="DB6" s="35">
        <f t="shared" si="11"/>
        <v>86.12</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423831</v>
      </c>
      <c r="D7" s="37">
        <v>47</v>
      </c>
      <c r="E7" s="37">
        <v>17</v>
      </c>
      <c r="F7" s="37">
        <v>6</v>
      </c>
      <c r="G7" s="37">
        <v>0</v>
      </c>
      <c r="H7" s="37" t="s">
        <v>98</v>
      </c>
      <c r="I7" s="37" t="s">
        <v>99</v>
      </c>
      <c r="J7" s="37" t="s">
        <v>100</v>
      </c>
      <c r="K7" s="37" t="s">
        <v>101</v>
      </c>
      <c r="L7" s="37" t="s">
        <v>102</v>
      </c>
      <c r="M7" s="37" t="s">
        <v>103</v>
      </c>
      <c r="N7" s="38" t="s">
        <v>104</v>
      </c>
      <c r="O7" s="38" t="s">
        <v>105</v>
      </c>
      <c r="P7" s="38">
        <v>9.09</v>
      </c>
      <c r="Q7" s="38">
        <v>100</v>
      </c>
      <c r="R7" s="38">
        <v>3190</v>
      </c>
      <c r="S7" s="38">
        <v>2336</v>
      </c>
      <c r="T7" s="38">
        <v>25.5</v>
      </c>
      <c r="U7" s="38">
        <v>91.61</v>
      </c>
      <c r="V7" s="38">
        <v>209</v>
      </c>
      <c r="W7" s="38">
        <v>0.13</v>
      </c>
      <c r="X7" s="38">
        <v>1607.69</v>
      </c>
      <c r="Y7" s="38">
        <v>86.89</v>
      </c>
      <c r="Z7" s="38">
        <v>80.2</v>
      </c>
      <c r="AA7" s="38">
        <v>72.48</v>
      </c>
      <c r="AB7" s="38">
        <v>78.42</v>
      </c>
      <c r="AC7" s="38">
        <v>99.98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3938.19</v>
      </c>
      <c r="BG7" s="38">
        <v>4300.78</v>
      </c>
      <c r="BH7" s="38">
        <v>3834.57</v>
      </c>
      <c r="BI7" s="38">
        <v>3612.33</v>
      </c>
      <c r="BJ7" s="38">
        <v>3327.08</v>
      </c>
      <c r="BK7" s="38">
        <v>1063.93</v>
      </c>
      <c r="BL7" s="38">
        <v>1060.8599999999999</v>
      </c>
      <c r="BM7" s="38">
        <v>1006.65</v>
      </c>
      <c r="BN7" s="38">
        <v>998.42</v>
      </c>
      <c r="BO7" s="38">
        <v>1095.52</v>
      </c>
      <c r="BP7" s="38">
        <v>1042.3399999999999</v>
      </c>
      <c r="BQ7" s="38">
        <v>50.28</v>
      </c>
      <c r="BR7" s="38">
        <v>58.02</v>
      </c>
      <c r="BS7" s="38">
        <v>57.58</v>
      </c>
      <c r="BT7" s="38">
        <v>34.119999999999997</v>
      </c>
      <c r="BU7" s="38">
        <v>17.48</v>
      </c>
      <c r="BV7" s="38">
        <v>46.26</v>
      </c>
      <c r="BW7" s="38">
        <v>45.81</v>
      </c>
      <c r="BX7" s="38">
        <v>43.43</v>
      </c>
      <c r="BY7" s="38">
        <v>41.41</v>
      </c>
      <c r="BZ7" s="38">
        <v>39.64</v>
      </c>
      <c r="CA7" s="38">
        <v>42.6</v>
      </c>
      <c r="CB7" s="38">
        <v>349.38</v>
      </c>
      <c r="CC7" s="38">
        <v>302.89999999999998</v>
      </c>
      <c r="CD7" s="38">
        <v>304.94</v>
      </c>
      <c r="CE7" s="38">
        <v>521.37</v>
      </c>
      <c r="CF7" s="38">
        <v>1056.98</v>
      </c>
      <c r="CG7" s="38">
        <v>376.4</v>
      </c>
      <c r="CH7" s="38">
        <v>383.92</v>
      </c>
      <c r="CI7" s="38">
        <v>400.44</v>
      </c>
      <c r="CJ7" s="38">
        <v>417.56</v>
      </c>
      <c r="CK7" s="38">
        <v>449.72</v>
      </c>
      <c r="CL7" s="38">
        <v>410.22</v>
      </c>
      <c r="CM7" s="38">
        <v>23.46</v>
      </c>
      <c r="CN7" s="38">
        <v>23.46</v>
      </c>
      <c r="CO7" s="38">
        <v>23.46</v>
      </c>
      <c r="CP7" s="38">
        <v>22.22</v>
      </c>
      <c r="CQ7" s="38">
        <v>21.6</v>
      </c>
      <c r="CR7" s="38">
        <v>33.729999999999997</v>
      </c>
      <c r="CS7" s="38">
        <v>33.21</v>
      </c>
      <c r="CT7" s="38">
        <v>32.229999999999997</v>
      </c>
      <c r="CU7" s="38">
        <v>32.479999999999997</v>
      </c>
      <c r="CV7" s="38">
        <v>30.19</v>
      </c>
      <c r="CW7" s="38">
        <v>32.979999999999997</v>
      </c>
      <c r="CX7" s="38">
        <v>81.48</v>
      </c>
      <c r="CY7" s="38">
        <v>83.62</v>
      </c>
      <c r="CZ7" s="38">
        <v>84.07</v>
      </c>
      <c r="DA7" s="38">
        <v>83.64</v>
      </c>
      <c r="DB7" s="38">
        <v>86.12</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2022-01-18T00:10:20Z</cp:lastPrinted>
  <dcterms:created xsi:type="dcterms:W3CDTF">2021-12-03T08:06:25Z</dcterms:created>
  <dcterms:modified xsi:type="dcterms:W3CDTF">2022-02-21T08:18:15Z</dcterms:modified>
  <cp:category/>
</cp:coreProperties>
</file>