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A88ABA76-8E7D-4365-981A-0F5EB19E7294}" xr6:coauthVersionLast="46" xr6:coauthVersionMax="46" xr10:uidLastSave="{00000000-0000-0000-0000-000000000000}"/>
  <workbookProtection workbookAlgorithmName="SHA-512" workbookHashValue="Ylf/2l9IozamLaFIl8tRJLnr+Th7r6Te86Ic74jyrtKIKyWNYUY3Tm7yo9FIHxk3y58qSCNHcjdCBn3H9NxNXg==" workbookSaltValue="kU6wPVBrf+HbVeNwge98P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<sst xmlns="http://schemas.openxmlformats.org/spreadsheetml/2006/main" count="236" uniqueCount="119">
  <si>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</si>
  <si>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</si>
  <si>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</si>
  <si>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</si>
  <si>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</si>
  <si>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</si>
  <si>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</si>
  <si>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</si>
  <si>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</si>
  <si>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</si>
  <si>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</si>
  <si>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</si>
  <si>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</si>
  <si>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</si>
  <si>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</si>
  <si>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</si>
  <si>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</si>
  <si>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</si>
  <si>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</si>
  <si>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</si>
  <si>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</si>
  <si>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</si>
  <si>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</si>
  <si>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</si>
  <si>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</si>
  <si>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</si>
  <si>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</si>
  <si>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</si>
  <si>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</si>
  <si>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</si>
  <si>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</si>
  <si>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</si>
  <si>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</si>
  <si>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</si>
  <si>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</si>
  <si>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</si>
  <si>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</si>
  <si>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</si>
  <si>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</si>
  <si>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</si>
  <si>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</si>
  <si>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</si>
  <si>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</si>
  <si>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</si>
  <si>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</si>
  <si>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</si>
  <si>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</si>
  <si>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</si>
  <si>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</si>
  <si>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</si>
  <si>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</si>
  <si>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</si>
  <si>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</si>
  <si>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</si>
  <si>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</si>
  <si>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</si>
  <si>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</si>
  <si>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</si>
  <si>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</si>
  <si>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</si>
  <si>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</si>
  <si>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</si>
  <si>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</si>
  <si>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</si>
  <si>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</si>
  <si>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</si>
  <si>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</si>
  <si>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</si>
  <si>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</si>
  <si>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</si>
  <si>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</si>
  <si>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</si>
  <si>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</si>
  <si>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</si>
  <si>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</si>
  <si>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</si>
  <si>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</si>
  <si>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</si>
  <si>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</si>
  <si>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</si>
  <si>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</si>
  <si>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</si>
  <si>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</si>
  <si>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</si>
  <si>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</si>
  <si>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</si>
  <si>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</si>
  <si>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</si>
  <si>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</si>
  <si>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</si>
  <si>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</si>
  <si>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</si>
  <si>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</si>
  <si>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</si>
  <si>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</si>
  <si>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</si>
  <si>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</si>
  <si>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</si>
  <si>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</si>
  <si>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</si>
  <si>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</si>
  <si>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</si>
  <si>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</si>
  <si>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</si>
  <si>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</si>
  <si>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</si>
  <si>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</si>
  <si>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</si>
  <si>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</si>
  <si>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</si>
  <si>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</si>
  <si>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</si>
  <si>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</si>
  <si>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</si>
  <si>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</si>
  <si>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</si>
  <si>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処理場は西部地区農業集落排水事業と同施設で処理を行っているが、施設運営に多額の費用を要しており、料金収入のみでの経営が出来ない状況となっている。
　類似団体に比べ経費回収率や水洗化率はやや高い水準ではあるが、今後の新規接続が多くは見込めないため、料金等の見直しについて検討する必要がある。
　人口減少がそのまま料金収入減に直結しているため、料金の値上げを行う前に安価で代用できるものがあれば進んで取り組み、コスト削減に努める。</t>
    <phoneticPr fontId="4"/>
  </si>
  <si>
    <t>管渠整備を開始してから約20年経過となるため、施設等の修繕費用がかかってきていた。平成30年度から令和3年度の4カ年計画で施設の更新事業を行い、施設や機器の更新に取り組んでいる。</t>
    <phoneticPr fontId="4"/>
  </si>
  <si>
    <t>　施設運営費に多大な金額を要しており、料金収入だけでは賄えない部分がある。
　令和5年度からの地方公営企業法の適用に向け、令和2年度から資産整理等を開始しているが、よりシビアな経営が求められるため、コストカットや料金値上げの検討を図り、継続的な施設運営が行えるよう検討し直す必要がある。</t>
    <rPh sb="47" eb="54">
      <t>チホウコウエイキギョウホウ</t>
    </rPh>
    <rPh sb="55" eb="57">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</si>
</sst>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37-42EA-8A9B-8B364BA725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9037-42EA-8A9B-8B364BA725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38.049999999999997</c:v>
                </c:pt>
                <c:pt idx="1">
                  <c:v>37.17</c:v>
                </c:pt>
                <c:pt idx="2">
                  <c:v>37.17</c:v>
                </c:pt>
                <c:pt idx="3">
                  <c:v>37.17</c:v>
                </c:pt>
                <c:pt idx="4">
                  <c:v>42.48</c:v>
                </c:pt>
              </c:numCache>
            </c:numRef>
          </c:val>
          <c:extLst>
            <c:ext xmlns:c16="http://schemas.microsoft.com/office/drawing/2014/chart" uri="{C3380CC4-5D6E-409C-BE32-E72D297353CC}">
              <c16:uniqueId val="{00000000-2369-43F5-9383-DEB52DDFCF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2369-43F5-9383-DEB52DDFCF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85.02</c:v>
                </c:pt>
                <c:pt idx="1">
                  <c:v>85.45</c:v>
                </c:pt>
                <c:pt idx="2">
                  <c:v>85.38</c:v>
                </c:pt>
                <c:pt idx="3">
                  <c:v>83.25</c:v>
                </c:pt>
                <c:pt idx="4">
                  <c:v>83.01</c:v>
                </c:pt>
              </c:numCache>
            </c:numRef>
          </c:val>
          <c:extLst>
            <c:ext xmlns:c16="http://schemas.microsoft.com/office/drawing/2014/chart" uri="{C3380CC4-5D6E-409C-BE32-E72D297353CC}">
              <c16:uniqueId val="{00000000-846B-4249-9D71-1DE197E00D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46B-4249-9D71-1DE197E00D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61.07</c:v>
                </c:pt>
                <c:pt idx="1">
                  <c:v>83.43</c:v>
                </c:pt>
                <c:pt idx="2">
                  <c:v>97.48</c:v>
                </c:pt>
                <c:pt idx="3">
                  <c:v>94.87</c:v>
                </c:pt>
                <c:pt idx="4">
                  <c:v>92.32</c:v>
                </c:pt>
              </c:numCache>
            </c:numRef>
          </c:val>
          <c:extLst>
            <c:ext xmlns:c16="http://schemas.microsoft.com/office/drawing/2014/chart" uri="{C3380CC4-5D6E-409C-BE32-E72D297353CC}">
              <c16:uniqueId val="{00000000-6243-454D-82B8-684115294A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3-454D-82B8-684115294A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0B-4942-A37C-D2D5511DBE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0B-4942-A37C-D2D5511DBE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D-47C7-8143-14FF7A63FD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D-47C7-8143-14FF7A63FD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4-4E37-9858-6E96942014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4-4E37-9858-6E96942014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07-49CB-85EF-1C22BB35EC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7-49CB-85EF-1C22BB35EC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1311.64</c:v>
                </c:pt>
                <c:pt idx="2">
                  <c:v>1244.4000000000001</c:v>
                </c:pt>
                <c:pt idx="3">
                  <c:v>1221.83</c:v>
                </c:pt>
                <c:pt idx="4">
                  <c:v>1174.3499999999999</c:v>
                </c:pt>
              </c:numCache>
            </c:numRef>
          </c:val>
          <c:extLst>
            <c:ext xmlns:c16="http://schemas.microsoft.com/office/drawing/2014/chart" uri="{C3380CC4-5D6E-409C-BE32-E72D297353CC}">
              <c16:uniqueId val="{00000000-3CF9-4FD6-B98E-E00255FB15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3CF9-4FD6-B98E-E00255FB15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77.209999999999994</c:v>
                </c:pt>
                <c:pt idx="1">
                  <c:v>68.680000000000007</c:v>
                </c:pt>
                <c:pt idx="2">
                  <c:v>94.28</c:v>
                </c:pt>
                <c:pt idx="3">
                  <c:v>72.72</c:v>
                </c:pt>
                <c:pt idx="4">
                  <c:v>83.1</c:v>
                </c:pt>
              </c:numCache>
            </c:numRef>
          </c:val>
          <c:extLst>
            <c:ext xmlns:c16="http://schemas.microsoft.com/office/drawing/2014/chart" uri="{C3380CC4-5D6E-409C-BE32-E72D297353CC}">
              <c16:uniqueId val="{00000000-514D-4B24-890E-DCEECA9797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514D-4B24-890E-DCEECA9797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210.81</c:v>
                </c:pt>
                <c:pt idx="1">
                  <c:v>239.19</c:v>
                </c:pt>
                <c:pt idx="2">
                  <c:v>174.13</c:v>
                </c:pt>
                <c:pt idx="3">
                  <c:v>226.03</c:v>
                </c:pt>
                <c:pt idx="4">
                  <c:v>201.92</c:v>
                </c:pt>
              </c:numCache>
            </c:numRef>
          </c:val>
          <c:extLst>
            <c:ext xmlns:c16="http://schemas.microsoft.com/office/drawing/2014/chart" uri="{C3380CC4-5D6E-409C-BE32-E72D297353CC}">
              <c16:uniqueId val="{00000000-803C-4D73-B420-F5BDF50048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803C-4D73-B420-F5BDF50048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N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7732</v>
      </c>
      <c r="AM8" s="69"/>
      <c r="AN8" s="69"/>
      <c r="AO8" s="69"/>
      <c r="AP8" s="69"/>
      <c r="AQ8" s="69"/>
      <c r="AR8" s="69"/>
      <c r="AS8" s="69"/>
      <c r="AT8" s="68">
        <f>データ!T6</f>
        <v>74.290000000000006</v>
      </c>
      <c r="AU8" s="68"/>
      <c r="AV8" s="68"/>
      <c r="AW8" s="68"/>
      <c r="AX8" s="68"/>
      <c r="AY8" s="68"/>
      <c r="AZ8" s="68"/>
      <c r="BA8" s="68"/>
      <c r="BB8" s="68">
        <f>データ!U6</f>
        <v>104.08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2.68</v>
      </c>
      <c r="Q10" s="68"/>
      <c r="R10" s="68"/>
      <c r="S10" s="68"/>
      <c r="T10" s="68"/>
      <c r="U10" s="68"/>
      <c r="V10" s="68"/>
      <c r="W10" s="68">
        <f>データ!Q6</f>
        <v>91.01</v>
      </c>
      <c r="X10" s="68"/>
      <c r="Y10" s="68"/>
      <c r="Z10" s="68"/>
      <c r="AA10" s="68"/>
      <c r="AB10" s="68"/>
      <c r="AC10" s="68"/>
      <c r="AD10" s="69">
        <f>データ!R6</f>
        <v>3160</v>
      </c>
      <c r="AE10" s="69"/>
      <c r="AF10" s="69"/>
      <c r="AG10" s="69"/>
      <c r="AH10" s="69"/>
      <c r="AI10" s="69"/>
      <c r="AJ10" s="69"/>
      <c r="AK10" s="2"/>
      <c r="AL10" s="69">
        <f>データ!V6</f>
        <v>206</v>
      </c>
      <c r="AM10" s="69"/>
      <c r="AN10" s="69"/>
      <c r="AO10" s="69"/>
      <c r="AP10" s="69"/>
      <c r="AQ10" s="69"/>
      <c r="AR10" s="69"/>
      <c r="AS10" s="69"/>
      <c r="AT10" s="68">
        <f>データ!W6</f>
        <v>0.04</v>
      </c>
      <c r="AU10" s="68"/>
      <c r="AV10" s="68"/>
      <c r="AW10" s="68"/>
      <c r="AX10" s="68"/>
      <c r="AY10" s="68"/>
      <c r="AZ10" s="68"/>
      <c r="BA10" s="68"/>
      <c r="BB10" s="68">
        <f>データ!X6</f>
        <v>5150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0jsvFd8PH1or8RCKG8PkT5fuHQKUK7obTWtNQAlABqj4BkEEG34AgeYjSuSQObEIHmrunm4+7Wv4rr2PUXUM8w==" saltValue="+WSXTWIR0HEcGRK0a5Hf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423211</v>
      </c>
      <c r="D6" s="33">
        <f t="shared" si="3"/>
        <v>47</v>
      </c>
      <c r="E6" s="33">
        <f t="shared" si="3"/>
        <v>17</v>
      </c>
      <c r="F6" s="33">
        <f t="shared" si="3"/>
        <v>6</v>
      </c>
      <c r="G6" s="33">
        <f t="shared" si="3"/>
        <v>0</v>
      </c>
      <c r="H6" s="33" t="str">
        <f t="shared" si="3"/>
        <v>長崎県　東彼杵町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2.68</v>
      </c>
      <c r="Q6" s="34">
        <f t="shared" si="3"/>
        <v>91.01</v>
      </c>
      <c r="R6" s="34">
        <f t="shared" si="3"/>
        <v>3160</v>
      </c>
      <c r="S6" s="34">
        <f t="shared" si="3"/>
        <v>7732</v>
      </c>
      <c r="T6" s="34">
        <f t="shared" si="3"/>
        <v>74.290000000000006</v>
      </c>
      <c r="U6" s="34">
        <f t="shared" si="3"/>
        <v>104.08</v>
      </c>
      <c r="V6" s="34">
        <f t="shared" si="3"/>
        <v>206</v>
      </c>
      <c r="W6" s="34">
        <f t="shared" si="3"/>
        <v>0.04</v>
      </c>
      <c r="X6" s="34">
        <f t="shared" si="3"/>
        <v>5150</v>
      </c>
      <c r="Y6" s="35">
        <f>IF(Y7="",NA(),Y7)</f>
        <v>61.07</v>
      </c>
      <c r="Z6" s="35">
        <f t="shared" ref="Z6:AH6" si="4">IF(Z7="",NA(),Z7)</f>
        <v>83.43</v>
      </c>
      <c r="AA6" s="35">
        <f t="shared" si="4"/>
        <v>97.48</v>
      </c>
      <c r="AB6" s="35">
        <f t="shared" si="4"/>
        <v>94.87</v>
      </c>
      <c r="AC6" s="35">
        <f t="shared" si="4"/>
        <v>92.32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1311.64</v>
      </c>
      <c r="BH6" s="35">
        <f t="shared" si="7"/>
        <v>1244.4000000000001</v>
      </c>
      <c r="BI6" s="35">
        <f t="shared" si="7"/>
        <v>1221.83</v>
      </c>
      <c r="BJ6" s="35">
        <f t="shared" si="7"/>
        <v>1174.3499999999999</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77.209999999999994</v>
      </c>
      <c r="BR6" s="35">
        <f t="shared" ref="BR6:BZ6" si="8">IF(BR7="",NA(),BR7)</f>
        <v>68.680000000000007</v>
      </c>
      <c r="BS6" s="35">
        <f t="shared" si="8"/>
        <v>94.28</v>
      </c>
      <c r="BT6" s="35">
        <f t="shared" si="8"/>
        <v>72.72</v>
      </c>
      <c r="BU6" s="35">
        <f t="shared" si="8"/>
        <v>83.1</v>
      </c>
      <c r="BV6" s="35">
        <f t="shared" si="8"/>
        <v>46.26</v>
      </c>
      <c r="BW6" s="35">
        <f t="shared" si="8"/>
        <v>45.81</v>
      </c>
      <c r="BX6" s="35">
        <f t="shared" si="8"/>
        <v>43.43</v>
      </c>
      <c r="BY6" s="35">
        <f t="shared" si="8"/>
        <v>41.41</v>
      </c>
      <c r="BZ6" s="35">
        <f t="shared" si="8"/>
        <v>39.64</v>
      </c>
      <c r="CA6" s="34" t="str">
        <f>IF(CA7="","",IF(CA7="-","【-】","【"&amp;SUBSTITUTE(TEXT(CA7,"#,##0.00"),"-","△")&amp;"】"))</f>
        <v>【42.60】</v>
      </c>
      <c r="CB6" s="35">
        <f>IF(CB7="",NA(),CB7)</f>
        <v>210.81</v>
      </c>
      <c r="CC6" s="35">
        <f t="shared" ref="CC6:CK6" si="9">IF(CC7="",NA(),CC7)</f>
        <v>239.19</v>
      </c>
      <c r="CD6" s="35">
        <f t="shared" si="9"/>
        <v>174.13</v>
      </c>
      <c r="CE6" s="35">
        <f t="shared" si="9"/>
        <v>226.03</v>
      </c>
      <c r="CF6" s="35">
        <f t="shared" si="9"/>
        <v>201.92</v>
      </c>
      <c r="CG6" s="35">
        <f t="shared" si="9"/>
        <v>376.4</v>
      </c>
      <c r="CH6" s="35">
        <f t="shared" si="9"/>
        <v>383.92</v>
      </c>
      <c r="CI6" s="35">
        <f t="shared" si="9"/>
        <v>400.44</v>
      </c>
      <c r="CJ6" s="35">
        <f t="shared" si="9"/>
        <v>417.56</v>
      </c>
      <c r="CK6" s="35">
        <f t="shared" si="9"/>
        <v>449.72</v>
      </c>
      <c r="CL6" s="34" t="str">
        <f>IF(CL7="","",IF(CL7="-","【-】","【"&amp;SUBSTITUTE(TEXT(CL7,"#,##0.00"),"-","△")&amp;"】"))</f>
        <v>【410.22】</v>
      </c>
      <c r="CM6" s="35">
        <f>IF(CM7="",NA(),CM7)</f>
        <v>38.049999999999997</v>
      </c>
      <c r="CN6" s="35">
        <f t="shared" ref="CN6:CV6" si="10">IF(CN7="",NA(),CN7)</f>
        <v>37.17</v>
      </c>
      <c r="CO6" s="35">
        <f t="shared" si="10"/>
        <v>37.17</v>
      </c>
      <c r="CP6" s="35">
        <f t="shared" si="10"/>
        <v>37.17</v>
      </c>
      <c r="CQ6" s="35">
        <f t="shared" si="10"/>
        <v>42.48</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85.02</v>
      </c>
      <c r="CY6" s="35">
        <f t="shared" ref="CY6:DG6" si="11">IF(CY7="",NA(),CY7)</f>
        <v>85.45</v>
      </c>
      <c r="CZ6" s="35">
        <f t="shared" si="11"/>
        <v>85.38</v>
      </c>
      <c r="DA6" s="35">
        <f t="shared" si="11"/>
        <v>83.25</v>
      </c>
      <c r="DB6" s="35">
        <f t="shared" si="11"/>
        <v>83.01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423211</v>
      </c>
      <c r="D7" s="37">
        <v>47</v>
      </c>
      <c r="E7" s="37">
        <v>17</v>
      </c>
      <c r="F7" s="37">
        <v>6</v>
      </c>
      <c r="G7" s="37">
        <v>0</v>
      </c>
      <c r="H7" s="37" t="s">
        <v>98</v>
      </c>
      <c r="I7" s="37" t="s">
        <v>99</v>
      </c>
      <c r="J7" s="37" t="s">
        <v>100</v>
      </c>
      <c r="K7" s="37" t="s">
        <v>101</v>
      </c>
      <c r="L7" s="37" t="s">
        <v>102</v>
      </c>
      <c r="M7" s="37" t="s">
        <v>103</v>
      </c>
      <c r="N7" s="38" t="s">
        <v>104</v>
      </c>
      <c r="O7" s="38" t="s">
        <v>105</v>
      </c>
      <c r="P7" s="38">
        <v>2.68</v>
      </c>
      <c r="Q7" s="38">
        <v>91.01</v>
      </c>
      <c r="R7" s="38">
        <v>3160</v>
      </c>
      <c r="S7" s="38">
        <v>7732</v>
      </c>
      <c r="T7" s="38">
        <v>74.290000000000006</v>
      </c>
      <c r="U7" s="38">
        <v>104.08</v>
      </c>
      <c r="V7" s="38">
        <v>206</v>
      </c>
      <c r="W7" s="38">
        <v>0.04</v>
      </c>
      <c r="X7" s="38">
        <v>5150</v>
      </c>
      <c r="Y7" s="38">
        <v>61.07</v>
      </c>
      <c r="Z7" s="38">
        <v>83.43</v>
      </c>
      <c r="AA7" s="38">
        <v>97.48</v>
      </c>
      <c r="AB7" s="38">
        <v>94.87</v>
      </c>
      <c r="AC7" s="38">
        <v>92.32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1311.64</v>
      </c>
      <c r="BH7" s="38">
        <v>1244.4000000000001</v>
      </c>
      <c r="BI7" s="38">
        <v>1221.83</v>
      </c>
      <c r="BJ7" s="38">
        <v>1174.3499999999999</v>
      </c>
      <c r="BK7" s="38">
        <v>1063.93</v>
      </c>
      <c r="BL7" s="38">
        <v>1060.8599999999999</v>
      </c>
      <c r="BM7" s="38">
        <v>1006.65</v>
      </c>
      <c r="BN7" s="38">
        <v>998.42</v>
      </c>
      <c r="BO7" s="38">
        <v>1095.52</v>
      </c>
      <c r="BP7" s="38">
        <v>1042.3399999999999</v>
      </c>
      <c r="BQ7" s="38">
        <v>77.209999999999994</v>
      </c>
      <c r="BR7" s="38">
        <v>68.680000000000007</v>
      </c>
      <c r="BS7" s="38">
        <v>94.28</v>
      </c>
      <c r="BT7" s="38">
        <v>72.72</v>
      </c>
      <c r="BU7" s="38">
        <v>83.1</v>
      </c>
      <c r="BV7" s="38">
        <v>46.26</v>
      </c>
      <c r="BW7" s="38">
        <v>45.81</v>
      </c>
      <c r="BX7" s="38">
        <v>43.43</v>
      </c>
      <c r="BY7" s="38">
        <v>41.41</v>
      </c>
      <c r="BZ7" s="38">
        <v>39.64</v>
      </c>
      <c r="CA7" s="38">
        <v>42.6</v>
      </c>
      <c r="CB7" s="38">
        <v>210.81</v>
      </c>
      <c r="CC7" s="38">
        <v>239.19</v>
      </c>
      <c r="CD7" s="38">
        <v>174.13</v>
      </c>
      <c r="CE7" s="38">
        <v>226.03</v>
      </c>
      <c r="CF7" s="38">
        <v>201.92</v>
      </c>
      <c r="CG7" s="38">
        <v>376.4</v>
      </c>
      <c r="CH7" s="38">
        <v>383.92</v>
      </c>
      <c r="CI7" s="38">
        <v>400.44</v>
      </c>
      <c r="CJ7" s="38">
        <v>417.56</v>
      </c>
      <c r="CK7" s="38">
        <v>449.72</v>
      </c>
      <c r="CL7" s="38">
        <v>410.22</v>
      </c>
      <c r="CM7" s="38">
        <v>38.049999999999997</v>
      </c>
      <c r="CN7" s="38">
        <v>37.17</v>
      </c>
      <c r="CO7" s="38">
        <v>37.17</v>
      </c>
      <c r="CP7" s="38">
        <v>37.17</v>
      </c>
      <c r="CQ7" s="38">
        <v>42.48</v>
      </c>
      <c r="CR7" s="38">
        <v>33.729999999999997</v>
      </c>
      <c r="CS7" s="38">
        <v>33.21</v>
      </c>
      <c r="CT7" s="38">
        <v>32.229999999999997</v>
      </c>
      <c r="CU7" s="38">
        <v>32.479999999999997</v>
      </c>
      <c r="CV7" s="38">
        <v>30.19</v>
      </c>
      <c r="CW7" s="38">
        <v>32.979999999999997</v>
      </c>
      <c r="CX7" s="38">
        <v>85.02</v>
      </c>
      <c r="CY7" s="38">
        <v>85.45</v>
      </c>
      <c r="CZ7" s="38">
        <v>85.38</v>
      </c>
      <c r="DA7" s="38">
        <v>83.25</v>
      </c>
      <c r="DB7" s="38">
        <v>83.01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2021-12-03T08:06:24Z</dcterms:created>
  <dcterms:modified xsi:type="dcterms:W3CDTF">2022-02-21T08:16:59Z</dcterms:modified>
  <cp:category/>
</cp:coreProperties>
</file>