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1_R3年度\02100庁内／通知・調査・回答\0200企画財政課／通知・調査・回答\【R4.1.25 〆切】】公営企業に係る経営比較分析表（令和2年度決算）の分析等について\"/>
    </mc:Choice>
  </mc:AlternateContent>
  <workbookProtection workbookAlgorithmName="SHA-512" workbookHashValue="Bzz+lDHb9TuMhRGPuBWjWKSzxPHIuYtynAl6RRboZ7DVOw+Pke+BVXojybMPONR0n02drFzfQkraiw26FGKjAg==" workbookSaltValue="pi4G+6ommYkABEJwS17nzg==" workbookSpinCount="100000" lockStructure="1"/>
  <bookViews>
    <workbookView xWindow="0" yWindow="0" windowWidth="21570" windowHeight="796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D10" i="4"/>
  <c r="W10" i="4"/>
  <c r="P10" i="4"/>
  <c r="B10" i="4"/>
  <c r="BB8" i="4"/>
  <c r="AT8" i="4"/>
  <c r="AD8" i="4"/>
  <c r="W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<sst xmlns="http://schemas.openxmlformats.org/spreadsheetml/2006/main" count="231" uniqueCount="118">
  <si>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</si>
  <si>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</si>
  <si>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</si>
  <si>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</si>
  <si>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</si>
  <si>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</si>
  <si>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</si>
  <si>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</si>
  <si>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</si>
  <si>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</si>
  <si>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</si>
  <si>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</si>
  <si>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</si>
  <si>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</si>
  <si>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</si>
  <si>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</si>
  <si>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</si>
  <si>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</si>
  <si>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</si>
  <si>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</si>
  <si>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</si>
  <si>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</si>
  <si>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</si>
  <si>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</si>
  <si>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</si>
  <si>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</si>
  <si>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</si>
  <si>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</si>
  <si>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</si>
  <si>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</si>
  <si>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</si>
  <si>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</si>
  <si>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</si>
  <si>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</si>
  <si>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</si>
  <si>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</si>
  <si>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</si>
  <si>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</si>
  <si>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</si>
  <si>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</si>
  <si>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</si>
  <si>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</si>
  <si>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</si>
  <si>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</si>
  <si>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</si>
  <si>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</si>
  <si>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</si>
  <si>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</si>
  <si>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</si>
  <si>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</si>
  <si>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</si>
  <si>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</si>
  <si>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</si>
  <si>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</si>
  <si>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</si>
  <si>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</si>
  <si>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</si>
  <si>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</si>
  <si>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</si>
  <si>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</si>
  <si>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</si>
  <si>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</si>
  <si>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</si>
  <si>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</si>
  <si>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</si>
  <si>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</si>
  <si>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</si>
  <si>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</si>
  <si>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</si>
  <si>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</si>
  <si>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</si>
  <si>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</si>
  <si>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</si>
  <si>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</si>
  <si>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</si>
  <si>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</si>
  <si>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</si>
  <si>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</si>
  <si>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</si>
  <si>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</si>
  <si>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</si>
  <si>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</si>
  <si>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</si>
  <si>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</si>
  <si>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</si>
  <si>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</si>
  <si>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</si>
  <si>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</si>
  <si>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</si>
  <si>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</si>
  <si>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</si>
  <si>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</si>
  <si>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</si>
  <si>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</si>
  <si>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</si>
  <si>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</si>
  <si>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時津町</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</si>
  <si>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</si>
  <si>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</si>
  <si>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</si>
  <si>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</si>
  <si>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</si>
  <si>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</si>
  <si>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</si>
  <si>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</si>
  <si>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</si>
  <si>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</si>
  <si>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</si>
  <si>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</si>
  <si>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</si>
  <si>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</si>
  <si>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</si>
  <si>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</si>
  <si>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</si>
  <si>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</si>
  <si>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⑧水洗化率は100%に近く、使用料収入の伸びは期待できませんが、⑥汚水処理原価は類似団体平均値より低位にあり、①経常収支比率、⑤経費回収率とも良好な数値を維持しています。
⑦施設利用率も類似団体平均値より良好であり、適切な施設規模で事業運営しています。
④企業債残高対事業規模比率も企業債の償還の進捗に伴って低下しており、経営の健全性・効率性に問題はないものと判断しています。</t>
    <phoneticPr fontId="4"/>
  </si>
  <si>
    <t>①有形固定資産減価償却率は50%を超えていますが、長寿命化計画に基づき、適切に改築更新を行っております。
令和3年度にはストックマネジメント計画を策定し、施設全体の持続的な機能確保及びライフサイクルコストの低減のため、今後、必要な点検・調査、改築を行う予定です。</t>
    <phoneticPr fontId="4"/>
  </si>
  <si>
    <t xml:space="preserve">本町下水道事業は、平成3年の事業開始から30年を経過しましたが、経営の健全性・効率性の面では良好な状態を維持しています。
今後もストックマネジメント計画に基づき下水道施設を計画的・効率的に管理し、平成28年度に策定した「下水道経営戦略」により、安定して事業運営するよう引き続き努めていきます。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</si>
</sst>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0.1</c:v>
                </c:pt>
                <c:pt idx="1">
                  <c:v>1.04</c:v>
                </c:pt>
                <c:pt idx="2">
                  <c:v>0.68</c:v>
                </c:pt>
                <c:pt idx="3">
                  <c:v>0.51</c:v>
                </c:pt>
                <c:pt idx="4">
                  <c:v>0.64</c:v>
                </c:pt>
              </c:numCache>
            </c:numRef>
          </c:val>
          <c:extLst>
            <c:ext xmlns:c16="http://schemas.microsoft.com/office/drawing/2014/chart" uri="{C3380CC4-5D6E-409C-BE32-E72D297353CC}">
              <c16:uniqueId val="{00000000-B3FF-45CF-99B1-41FC8D85A7F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0.2</c:v>
                </c:pt>
                <c:pt idx="3">
                  <c:v>0.34</c:v>
                </c:pt>
                <c:pt idx="4">
                  <c:v>0.19</c:v>
                </c:pt>
              </c:numCache>
            </c:numRef>
          </c:val>
          <c:smooth val="0"/>
          <c:extLst>
            <c:ext xmlns:c16="http://schemas.microsoft.com/office/drawing/2014/chart" uri="{C3380CC4-5D6E-409C-BE32-E72D297353CC}">
              <c16:uniqueId val="{00000001-B3FF-45CF-99B1-41FC8D85A7F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67.78</c:v>
                </c:pt>
                <c:pt idx="1">
                  <c:v>69.33</c:v>
                </c:pt>
                <c:pt idx="2">
                  <c:v>67.87</c:v>
                </c:pt>
                <c:pt idx="3">
                  <c:v>67.77</c:v>
                </c:pt>
                <c:pt idx="4">
                  <c:v>69.69</c:v>
                </c:pt>
              </c:numCache>
            </c:numRef>
          </c:val>
          <c:extLst>
            <c:ext xmlns:c16="http://schemas.microsoft.com/office/drawing/2014/chart" uri="{C3380CC4-5D6E-409C-BE32-E72D297353CC}">
              <c16:uniqueId val="{00000000-3E92-4D84-B269-E5B733350DF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51.05</c:v>
                </c:pt>
                <c:pt idx="1">
                  <c:v>50.12</c:v>
                </c:pt>
                <c:pt idx="2">
                  <c:v>49.98</c:v>
                </c:pt>
                <c:pt idx="3">
                  <c:v>50.06</c:v>
                </c:pt>
                <c:pt idx="4">
                  <c:v>58.12</c:v>
                </c:pt>
              </c:numCache>
            </c:numRef>
          </c:val>
          <c:smooth val="0"/>
          <c:extLst>
            <c:ext xmlns:c16="http://schemas.microsoft.com/office/drawing/2014/chart" uri="{C3380CC4-5D6E-409C-BE32-E72D297353CC}">
              <c16:uniqueId val="{00000001-3E92-4D84-B269-E5B733350DF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97.2</c:v>
                </c:pt>
                <c:pt idx="1">
                  <c:v>97.37</c:v>
                </c:pt>
                <c:pt idx="2">
                  <c:v>97.55</c:v>
                </c:pt>
                <c:pt idx="3">
                  <c:v>97.55</c:v>
                </c:pt>
                <c:pt idx="4">
                  <c:v>97.8</c:v>
                </c:pt>
              </c:numCache>
            </c:numRef>
          </c:val>
          <c:extLst>
            <c:ext xmlns:c16="http://schemas.microsoft.com/office/drawing/2014/chart" uri="{C3380CC4-5D6E-409C-BE32-E72D297353CC}">
              <c16:uniqueId val="{00000000-B7F2-4816-BD44-E0A8EC8143B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87.52</c:v>
                </c:pt>
                <c:pt idx="1">
                  <c:v>86.63</c:v>
                </c:pt>
                <c:pt idx="2">
                  <c:v>87.09</c:v>
                </c:pt>
                <c:pt idx="3">
                  <c:v>85.79</c:v>
                </c:pt>
                <c:pt idx="4">
                  <c:v>92.55</c:v>
                </c:pt>
              </c:numCache>
            </c:numRef>
          </c:val>
          <c:smooth val="0"/>
          <c:extLst>
            <c:ext xmlns:c16="http://schemas.microsoft.com/office/drawing/2014/chart" uri="{C3380CC4-5D6E-409C-BE32-E72D297353CC}">
              <c16:uniqueId val="{00000001-B7F2-4816-BD44-E0A8EC8143B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122.47</c:v>
                </c:pt>
                <c:pt idx="1">
                  <c:v>118.02</c:v>
                </c:pt>
                <c:pt idx="2">
                  <c:v>120.28</c:v>
                </c:pt>
                <c:pt idx="3">
                  <c:v>115.24</c:v>
                </c:pt>
                <c:pt idx="4">
                  <c:v>118.67</c:v>
                </c:pt>
              </c:numCache>
            </c:numRef>
          </c:val>
          <c:extLst>
            <c:ext xmlns:c16="http://schemas.microsoft.com/office/drawing/2014/chart" uri="{C3380CC4-5D6E-409C-BE32-E72D297353CC}">
              <c16:uniqueId val="{00000000-55B4-49FE-8195-66A8A57D314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116.5</c:v>
                </c:pt>
                <c:pt idx="1">
                  <c:v>121.95</c:v>
                </c:pt>
                <c:pt idx="2">
                  <c:v>106.92</c:v>
                </c:pt>
                <c:pt idx="3">
                  <c:v>105.14</c:v>
                </c:pt>
                <c:pt idx="4">
                  <c:v>103.78</c:v>
                </c:pt>
              </c:numCache>
            </c:numRef>
          </c:val>
          <c:smooth val="0"/>
          <c:extLst>
            <c:ext xmlns:c16="http://schemas.microsoft.com/office/drawing/2014/chart" uri="{C3380CC4-5D6E-409C-BE32-E72D297353CC}">
              <c16:uniqueId val="{00000001-55B4-49FE-8195-66A8A57D314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43.1</c:v>
                </c:pt>
                <c:pt idx="1">
                  <c:v>45.21</c:v>
                </c:pt>
                <c:pt idx="2">
                  <c:v>46.91</c:v>
                </c:pt>
                <c:pt idx="3">
                  <c:v>48.8</c:v>
                </c:pt>
                <c:pt idx="4">
                  <c:v>50.38</c:v>
                </c:pt>
              </c:numCache>
            </c:numRef>
          </c:val>
          <c:extLst>
            <c:ext xmlns:c16="http://schemas.microsoft.com/office/drawing/2014/chart" uri="{C3380CC4-5D6E-409C-BE32-E72D297353CC}">
              <c16:uniqueId val="{00000000-5078-409F-A66C-FC0239639D1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36.78</c:v>
                </c:pt>
                <c:pt idx="1">
                  <c:v>33.130000000000003</c:v>
                </c:pt>
                <c:pt idx="2">
                  <c:v>18.600000000000001</c:v>
                </c:pt>
                <c:pt idx="3">
                  <c:v>18.04</c:v>
                </c:pt>
                <c:pt idx="4">
                  <c:v>18.829999999999998</c:v>
                </c:pt>
              </c:numCache>
            </c:numRef>
          </c:val>
          <c:smooth val="0"/>
          <c:extLst>
            <c:ext xmlns:c16="http://schemas.microsoft.com/office/drawing/2014/chart" uri="{C3380CC4-5D6E-409C-BE32-E72D297353CC}">
              <c16:uniqueId val="{00000001-5078-409F-A66C-FC0239639D1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5D-466F-9891-6FA0469176D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0.56999999999999995</c:v>
                </c:pt>
              </c:numCache>
            </c:numRef>
          </c:val>
          <c:smooth val="0"/>
          <c:extLst>
            <c:ext xmlns:c16="http://schemas.microsoft.com/office/drawing/2014/chart" uri="{C3380CC4-5D6E-409C-BE32-E72D297353CC}">
              <c16:uniqueId val="{00000001-2B5D-466F-9891-6FA0469176D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49-40E7-A3CF-E83224C4FDC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quot;-&quot;">
                  <c:v>1.03</c:v>
                </c:pt>
                <c:pt idx="3" formatCode="#,##0.00;&quot;△&quot;#,##0.00;&quot;-&quot;">
                  <c:v>11.56</c:v>
                </c:pt>
                <c:pt idx="4" formatCode="#,##0.00;&quot;△&quot;#,##0.00;&quot;-&quot;">
                  <c:v>19.829999999999998</c:v>
                </c:pt>
              </c:numCache>
            </c:numRef>
          </c:val>
          <c:smooth val="0"/>
          <c:extLst>
            <c:ext xmlns:c16="http://schemas.microsoft.com/office/drawing/2014/chart" uri="{C3380CC4-5D6E-409C-BE32-E72D297353CC}">
              <c16:uniqueId val="{00000001-B349-40E7-A3CF-E83224C4FDC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106.3</c:v>
                </c:pt>
                <c:pt idx="1">
                  <c:v>110.64</c:v>
                </c:pt>
                <c:pt idx="2">
                  <c:v>110.24</c:v>
                </c:pt>
                <c:pt idx="3">
                  <c:v>118.06</c:v>
                </c:pt>
                <c:pt idx="4">
                  <c:v>144.26</c:v>
                </c:pt>
              </c:numCache>
            </c:numRef>
          </c:val>
          <c:extLst>
            <c:ext xmlns:c16="http://schemas.microsoft.com/office/drawing/2014/chart" uri="{C3380CC4-5D6E-409C-BE32-E72D297353CC}">
              <c16:uniqueId val="{00000000-555F-40ED-95DA-1A3F3985A54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95.51</c:v>
                </c:pt>
                <c:pt idx="1">
                  <c:v>91.89</c:v>
                </c:pt>
                <c:pt idx="2">
                  <c:v>49.02</c:v>
                </c:pt>
                <c:pt idx="3">
                  <c:v>54.41</c:v>
                </c:pt>
                <c:pt idx="4">
                  <c:v>54.3</c:v>
                </c:pt>
              </c:numCache>
            </c:numRef>
          </c:val>
          <c:smooth val="0"/>
          <c:extLst>
            <c:ext xmlns:c16="http://schemas.microsoft.com/office/drawing/2014/chart" uri="{C3380CC4-5D6E-409C-BE32-E72D297353CC}">
              <c16:uniqueId val="{00000001-555F-40ED-95DA-1A3F3985A54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351.88</c:v>
                </c:pt>
                <c:pt idx="1">
                  <c:v>328.77</c:v>
                </c:pt>
                <c:pt idx="2">
                  <c:v>290.33999999999997</c:v>
                </c:pt>
                <c:pt idx="3">
                  <c:v>282.16000000000003</c:v>
                </c:pt>
                <c:pt idx="4">
                  <c:v>223.91</c:v>
                </c:pt>
              </c:numCache>
            </c:numRef>
          </c:val>
          <c:extLst>
            <c:ext xmlns:c16="http://schemas.microsoft.com/office/drawing/2014/chart" uri="{C3380CC4-5D6E-409C-BE32-E72D297353CC}">
              <c16:uniqueId val="{00000000-9C54-458B-B13F-9621842F003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1120.55</c:v>
                </c:pt>
                <c:pt idx="1">
                  <c:v>855.79</c:v>
                </c:pt>
                <c:pt idx="2">
                  <c:v>948.07</c:v>
                </c:pt>
                <c:pt idx="3">
                  <c:v>1105.9100000000001</c:v>
                </c:pt>
                <c:pt idx="4">
                  <c:v>856.88</c:v>
                </c:pt>
              </c:numCache>
            </c:numRef>
          </c:val>
          <c:smooth val="0"/>
          <c:extLst>
            <c:ext xmlns:c16="http://schemas.microsoft.com/office/drawing/2014/chart" uri="{C3380CC4-5D6E-409C-BE32-E72D297353CC}">
              <c16:uniqueId val="{00000001-9C54-458B-B13F-9621842F003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137.4</c:v>
                </c:pt>
                <c:pt idx="1">
                  <c:v>134.27000000000001</c:v>
                </c:pt>
                <c:pt idx="2">
                  <c:v>141.80000000000001</c:v>
                </c:pt>
                <c:pt idx="3">
                  <c:v>134.01</c:v>
                </c:pt>
                <c:pt idx="4">
                  <c:v>136.32</c:v>
                </c:pt>
              </c:numCache>
            </c:numRef>
          </c:val>
          <c:extLst>
            <c:ext xmlns:c16="http://schemas.microsoft.com/office/drawing/2014/chart" uri="{C3380CC4-5D6E-409C-BE32-E72D297353CC}">
              <c16:uniqueId val="{00000000-024E-4C1D-B70A-4EA4EF1E6D7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73.28</c:v>
                </c:pt>
                <c:pt idx="1">
                  <c:v>82.82</c:v>
                </c:pt>
                <c:pt idx="2">
                  <c:v>83.31</c:v>
                </c:pt>
                <c:pt idx="3">
                  <c:v>76.319999999999993</c:v>
                </c:pt>
                <c:pt idx="4">
                  <c:v>89.01</c:v>
                </c:pt>
              </c:numCache>
            </c:numRef>
          </c:val>
          <c:smooth val="0"/>
          <c:extLst>
            <c:ext xmlns:c16="http://schemas.microsoft.com/office/drawing/2014/chart" uri="{C3380CC4-5D6E-409C-BE32-E72D297353CC}">
              <c16:uniqueId val="{00000001-024E-4C1D-B70A-4EA4EF1E6D7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131.26</c:v>
                </c:pt>
                <c:pt idx="1">
                  <c:v>134.1</c:v>
                </c:pt>
                <c:pt idx="2">
                  <c:v>127.02</c:v>
                </c:pt>
                <c:pt idx="3">
                  <c:v>134.19</c:v>
                </c:pt>
                <c:pt idx="4">
                  <c:v>130.51</c:v>
                </c:pt>
              </c:numCache>
            </c:numRef>
          </c:val>
          <c:extLst>
            <c:ext xmlns:c16="http://schemas.microsoft.com/office/drawing/2014/chart" uri="{C3380CC4-5D6E-409C-BE32-E72D297353CC}">
              <c16:uniqueId val="{00000000-8803-47A5-8596-C476CD51235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193.1</c:v>
                </c:pt>
                <c:pt idx="1">
                  <c:v>165.76</c:v>
                </c:pt>
                <c:pt idx="2">
                  <c:v>160.62</c:v>
                </c:pt>
                <c:pt idx="3">
                  <c:v>171.08</c:v>
                </c:pt>
                <c:pt idx="4">
                  <c:v>147.08000000000001</c:v>
                </c:pt>
              </c:numCache>
            </c:numRef>
          </c:val>
          <c:smooth val="0"/>
          <c:extLst>
            <c:ext xmlns:c16="http://schemas.microsoft.com/office/drawing/2014/chart" uri="{C3380CC4-5D6E-409C-BE32-E72D297353CC}">
              <c16:uniqueId val="{00000001-8803-47A5-8596-C476CD51235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U30"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時津町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Cb1</v>
      </c>
      <c r="X8" s="49"/>
      <c r="Y8" s="49"/>
      <c r="Z8" s="49"/>
      <c r="AA8" s="49"/>
      <c r="AB8" s="49"/>
      <c r="AC8" s="49"/>
      <c r="AD8" s="50" t="str">
        <f>データ!$M$6</f>
        <v>非設置</v>
      </c>
      <c r="AE8" s="50"/>
      <c r="AF8" s="50"/>
      <c r="AG8" s="50"/>
      <c r="AH8" s="50"/>
      <c r="AI8" s="50"/>
      <c r="AJ8" s="50"/>
      <c r="AK8" s="3"/>
      <c r="AL8" s="51">
        <f>データ!S6</f>
        <v>29566</v>
      </c>
      <c r="AM8" s="51"/>
      <c r="AN8" s="51"/>
      <c r="AO8" s="51"/>
      <c r="AP8" s="51"/>
      <c r="AQ8" s="51"/>
      <c r="AR8" s="51"/>
      <c r="AS8" s="51"/>
      <c r="AT8" s="46">
        <f>データ!T6</f>
        <v>20.94</v>
      </c>
      <c r="AU8" s="46"/>
      <c r="AV8" s="46"/>
      <c r="AW8" s="46"/>
      <c r="AX8" s="46"/>
      <c r="AY8" s="46"/>
      <c r="AZ8" s="46"/>
      <c r="BA8" s="46"/>
      <c r="BB8" s="46">
        <f>データ!U6</f>
        <v>1411.94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78.42</v>
      </c>
      <c r="J10" s="46"/>
      <c r="K10" s="46"/>
      <c r="L10" s="46"/>
      <c r="M10" s="46"/>
      <c r="N10" s="46"/>
      <c r="O10" s="46"/>
      <c r="P10" s="46">
        <f>データ!P6</f>
        <v>96.75</v>
      </c>
      <c r="Q10" s="46"/>
      <c r="R10" s="46"/>
      <c r="S10" s="46"/>
      <c r="T10" s="46"/>
      <c r="U10" s="46"/>
      <c r="V10" s="46"/>
      <c r="W10" s="46">
        <f>データ!Q6</f>
        <v>88.48</v>
      </c>
      <c r="X10" s="46"/>
      <c r="Y10" s="46"/>
      <c r="Z10" s="46"/>
      <c r="AA10" s="46"/>
      <c r="AB10" s="46"/>
      <c r="AC10" s="46"/>
      <c r="AD10" s="51">
        <f>データ!R6</f>
        <v>3256</v>
      </c>
      <c r="AE10" s="51"/>
      <c r="AF10" s="51"/>
      <c r="AG10" s="51"/>
      <c r="AH10" s="51"/>
      <c r="AI10" s="51"/>
      <c r="AJ10" s="51"/>
      <c r="AK10" s="2"/>
      <c r="AL10" s="51">
        <f>データ!V6</f>
        <v>28447</v>
      </c>
      <c r="AM10" s="51"/>
      <c r="AN10" s="51"/>
      <c r="AO10" s="51"/>
      <c r="AP10" s="51"/>
      <c r="AQ10" s="51"/>
      <c r="AR10" s="51"/>
      <c r="AS10" s="51"/>
      <c r="AT10" s="46">
        <f>データ!W6</f>
        <v>5.32</v>
      </c>
      <c r="AU10" s="46"/>
      <c r="AV10" s="46"/>
      <c r="AW10" s="46"/>
      <c r="AX10" s="46"/>
      <c r="AY10" s="46"/>
      <c r="AZ10" s="46"/>
      <c r="BA10" s="46"/>
      <c r="BB10" s="46">
        <f>データ!X6</f>
        <v>5347.18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r8hpJEc35yWC+uXf7Vnf1zNhqlQF/BzrAhEA5Alf3IKVVtS/SXHA2OUe0gb/UDnMv1t5cUFjymtuRgSlzje1Pg==" saltValue="WhU9mOlyXTs6YRhOVYtSj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423084</v>
      </c>
      <c r="D6" s="33">
        <f t="shared" si="3"/>
        <v>46</v>
      </c>
      <c r="E6" s="33">
        <f t="shared" si="3"/>
        <v>17</v>
      </c>
      <c r="F6" s="33">
        <f t="shared" si="3"/>
        <v>1</v>
      </c>
      <c r="G6" s="33">
        <f t="shared" si="3"/>
        <v>0</v>
      </c>
      <c r="H6" s="33" t="str">
        <f t="shared" si="3"/>
        <v>長崎県　時津町</v>
      </c>
      <c r="I6" s="33" t="str">
        <f t="shared" si="3"/>
        <v>法適用</v>
      </c>
      <c r="J6" s="33" t="str">
        <f t="shared" si="3"/>
        <v>下水道事業</v>
      </c>
      <c r="K6" s="33" t="str">
        <f t="shared" si="3"/>
        <v>公共下水道</v>
      </c>
      <c r="L6" s="33" t="str">
        <f t="shared" si="3"/>
        <v>Cb1</v>
      </c>
      <c r="M6" s="33" t="str">
        <f t="shared" si="3"/>
        <v>非設置</v>
      </c>
      <c r="N6" s="34" t="str">
        <f t="shared" si="3"/>
        <v>-</v>
      </c>
      <c r="O6" s="34">
        <f t="shared" si="3"/>
        <v>78.42</v>
      </c>
      <c r="P6" s="34">
        <f t="shared" si="3"/>
        <v>96.75</v>
      </c>
      <c r="Q6" s="34">
        <f t="shared" si="3"/>
        <v>88.48</v>
      </c>
      <c r="R6" s="34">
        <f t="shared" si="3"/>
        <v>3256</v>
      </c>
      <c r="S6" s="34">
        <f t="shared" si="3"/>
        <v>29566</v>
      </c>
      <c r="T6" s="34">
        <f t="shared" si="3"/>
        <v>20.94</v>
      </c>
      <c r="U6" s="34">
        <f t="shared" si="3"/>
        <v>1411.94</v>
      </c>
      <c r="V6" s="34">
        <f t="shared" si="3"/>
        <v>28447</v>
      </c>
      <c r="W6" s="34">
        <f t="shared" si="3"/>
        <v>5.32</v>
      </c>
      <c r="X6" s="34">
        <f t="shared" si="3"/>
        <v>5347.18</v>
      </c>
      <c r="Y6" s="35">
        <f>IF(Y7="",NA(),Y7)</f>
        <v>122.47</v>
      </c>
      <c r="Z6" s="35">
        <f t="shared" ref="Z6:AH6" si="4">IF(Z7="",NA(),Z7)</f>
        <v>118.02</v>
      </c>
      <c r="AA6" s="35">
        <f t="shared" si="4"/>
        <v>120.28</v>
      </c>
      <c r="AB6" s="35">
        <f t="shared" si="4"/>
        <v>115.24</v>
      </c>
      <c r="AC6" s="35">
        <f t="shared" si="4"/>
        <v>118.67</v>
      </c>
      <c r="AD6" s="35">
        <f t="shared" si="4"/>
        <v>116.5</v>
      </c>
      <c r="AE6" s="35">
        <f t="shared" si="4"/>
        <v>121.95</v>
      </c>
      <c r="AF6" s="35">
        <f t="shared" si="4"/>
        <v>106.92</v>
      </c>
      <c r="AG6" s="35">
        <f t="shared" si="4"/>
        <v>105.14</v>
      </c>
      <c r="AH6" s="35">
        <f t="shared" si="4"/>
        <v>103.78</v>
      </c>
      <c r="AI6" s="34" t="str">
        <f>IF(AI7="","",IF(AI7="-","【-】","【"&amp;SUBSTITUTE(TEXT(AI7,"#,##0.00"),"-","△")&amp;"】"))</f>
        <v>【106.67】</v>
      </c>
      <c r="AJ6" s="34">
        <f>IF(AJ7="",NA(),AJ7)</f>
        <v>0</v>
      </c>
      <c r="AK6" s="34">
        <f t="shared" ref="AK6:AS6" si="5">IF(AK7="",NA(),AK7)</f>
        <v>0</v>
      </c>
      <c r="AL6" s="34">
        <f t="shared" si="5"/>
        <v>0</v>
      </c>
      <c r="AM6" s="34">
        <f t="shared" si="5"/>
        <v>0</v>
      </c>
      <c r="AN6" s="34">
        <f t="shared" si="5"/>
        <v>0</v>
      </c>
      <c r="AO6" s="34">
        <f t="shared" si="5"/>
        <v>0</v>
      </c>
      <c r="AP6" s="34">
        <f t="shared" si="5"/>
        <v>0</v>
      </c>
      <c r="AQ6" s="35">
        <f t="shared" si="5"/>
        <v>1.03</v>
      </c>
      <c r="AR6" s="35">
        <f t="shared" si="5"/>
        <v>11.56</v>
      </c>
      <c r="AS6" s="35">
        <f t="shared" si="5"/>
        <v>19.829999999999998</v>
      </c>
      <c r="AT6" s="34" t="str">
        <f>IF(AT7="","",IF(AT7="-","【-】","【"&amp;SUBSTITUTE(TEXT(AT7,"#,##0.00"),"-","△")&amp;"】"))</f>
        <v>【3.64】</v>
      </c>
      <c r="AU6" s="35">
        <f>IF(AU7="",NA(),AU7)</f>
        <v>106.3</v>
      </c>
      <c r="AV6" s="35">
        <f t="shared" ref="AV6:BD6" si="6">IF(AV7="",NA(),AV7)</f>
        <v>110.64</v>
      </c>
      <c r="AW6" s="35">
        <f t="shared" si="6"/>
        <v>110.24</v>
      </c>
      <c r="AX6" s="35">
        <f t="shared" si="6"/>
        <v>118.06</v>
      </c>
      <c r="AY6" s="35">
        <f t="shared" si="6"/>
        <v>144.26</v>
      </c>
      <c r="AZ6" s="35">
        <f t="shared" si="6"/>
        <v>95.51</v>
      </c>
      <c r="BA6" s="35">
        <f t="shared" si="6"/>
        <v>91.89</v>
      </c>
      <c r="BB6" s="35">
        <f t="shared" si="6"/>
        <v>49.02</v>
      </c>
      <c r="BC6" s="35">
        <f t="shared" si="6"/>
        <v>54.41</v>
      </c>
      <c r="BD6" s="35">
        <f t="shared" si="6"/>
        <v>54.3</v>
      </c>
      <c r="BE6" s="34" t="str">
        <f>IF(BE7="","",IF(BE7="-","【-】","【"&amp;SUBSTITUTE(TEXT(BE7,"#,##0.00"),"-","△")&amp;"】"))</f>
        <v>【67.52】</v>
      </c>
      <c r="BF6" s="35">
        <f>IF(BF7="",NA(),BF7)</f>
        <v>351.88</v>
      </c>
      <c r="BG6" s="35">
        <f t="shared" ref="BG6:BO6" si="7">IF(BG7="",NA(),BG7)</f>
        <v>328.77</v>
      </c>
      <c r="BH6" s="35">
        <f t="shared" si="7"/>
        <v>290.33999999999997</v>
      </c>
      <c r="BI6" s="35">
        <f t="shared" si="7"/>
        <v>282.16000000000003</v>
      </c>
      <c r="BJ6" s="35">
        <f t="shared" si="7"/>
        <v>223.91</v>
      </c>
      <c r="BK6" s="35">
        <f t="shared" si="7"/>
        <v>1120.55</v>
      </c>
      <c r="BL6" s="35">
        <f t="shared" si="7"/>
        <v>855.79</v>
      </c>
      <c r="BM6" s="35">
        <f t="shared" si="7"/>
        <v>948.07</v>
      </c>
      <c r="BN6" s="35">
        <f t="shared" si="7"/>
        <v>1105.9100000000001</v>
      </c>
      <c r="BO6" s="35">
        <f t="shared" si="7"/>
        <v>856.88</v>
      </c>
      <c r="BP6" s="34" t="str">
        <f>IF(BP7="","",IF(BP7="-","【-】","【"&amp;SUBSTITUTE(TEXT(BP7,"#,##0.00"),"-","△")&amp;"】"))</f>
        <v>【705.21】</v>
      </c>
      <c r="BQ6" s="35">
        <f>IF(BQ7="",NA(),BQ7)</f>
        <v>137.4</v>
      </c>
      <c r="BR6" s="35">
        <f t="shared" ref="BR6:BZ6" si="8">IF(BR7="",NA(),BR7)</f>
        <v>134.27000000000001</v>
      </c>
      <c r="BS6" s="35">
        <f t="shared" si="8"/>
        <v>141.80000000000001</v>
      </c>
      <c r="BT6" s="35">
        <f t="shared" si="8"/>
        <v>134.01</v>
      </c>
      <c r="BU6" s="35">
        <f t="shared" si="8"/>
        <v>136.32</v>
      </c>
      <c r="BV6" s="35">
        <f t="shared" si="8"/>
        <v>73.28</v>
      </c>
      <c r="BW6" s="35">
        <f t="shared" si="8"/>
        <v>82.82</v>
      </c>
      <c r="BX6" s="35">
        <f t="shared" si="8"/>
        <v>83.31</v>
      </c>
      <c r="BY6" s="35">
        <f t="shared" si="8"/>
        <v>76.319999999999993</v>
      </c>
      <c r="BZ6" s="35">
        <f t="shared" si="8"/>
        <v>89.01</v>
      </c>
      <c r="CA6" s="34" t="str">
        <f>IF(CA7="","",IF(CA7="-","【-】","【"&amp;SUBSTITUTE(TEXT(CA7,"#,##0.00"),"-","△")&amp;"】"))</f>
        <v>【98.96】</v>
      </c>
      <c r="CB6" s="35">
        <f>IF(CB7="",NA(),CB7)</f>
        <v>131.26</v>
      </c>
      <c r="CC6" s="35">
        <f t="shared" ref="CC6:CK6" si="9">IF(CC7="",NA(),CC7)</f>
        <v>134.1</v>
      </c>
      <c r="CD6" s="35">
        <f t="shared" si="9"/>
        <v>127.02</v>
      </c>
      <c r="CE6" s="35">
        <f t="shared" si="9"/>
        <v>134.19</v>
      </c>
      <c r="CF6" s="35">
        <f t="shared" si="9"/>
        <v>130.51</v>
      </c>
      <c r="CG6" s="35">
        <f t="shared" si="9"/>
        <v>193.1</v>
      </c>
      <c r="CH6" s="35">
        <f t="shared" si="9"/>
        <v>165.76</v>
      </c>
      <c r="CI6" s="35">
        <f t="shared" si="9"/>
        <v>160.62</v>
      </c>
      <c r="CJ6" s="35">
        <f t="shared" si="9"/>
        <v>171.08</v>
      </c>
      <c r="CK6" s="35">
        <f t="shared" si="9"/>
        <v>147.08000000000001</v>
      </c>
      <c r="CL6" s="34" t="str">
        <f>IF(CL7="","",IF(CL7="-","【-】","【"&amp;SUBSTITUTE(TEXT(CL7,"#,##0.00"),"-","△")&amp;"】"))</f>
        <v>【134.52】</v>
      </c>
      <c r="CM6" s="35">
        <f>IF(CM7="",NA(),CM7)</f>
        <v>67.78</v>
      </c>
      <c r="CN6" s="35">
        <f t="shared" ref="CN6:CV6" si="10">IF(CN7="",NA(),CN7)</f>
        <v>69.33</v>
      </c>
      <c r="CO6" s="35">
        <f t="shared" si="10"/>
        <v>67.87</v>
      </c>
      <c r="CP6" s="35">
        <f t="shared" si="10"/>
        <v>67.77</v>
      </c>
      <c r="CQ6" s="35">
        <f t="shared" si="10"/>
        <v>69.69</v>
      </c>
      <c r="CR6" s="35">
        <f t="shared" si="10"/>
        <v>51.05</v>
      </c>
      <c r="CS6" s="35">
        <f t="shared" si="10"/>
        <v>50.12</v>
      </c>
      <c r="CT6" s="35">
        <f t="shared" si="10"/>
        <v>49.98</v>
      </c>
      <c r="CU6" s="35">
        <f t="shared" si="10"/>
        <v>50.06</v>
      </c>
      <c r="CV6" s="35">
        <f t="shared" si="10"/>
        <v>58.12</v>
      </c>
      <c r="CW6" s="34" t="str">
        <f>IF(CW7="","",IF(CW7="-","【-】","【"&amp;SUBSTITUTE(TEXT(CW7,"#,##0.00"),"-","△")&amp;"】"))</f>
        <v>【59.57】</v>
      </c>
      <c r="CX6" s="35">
        <f>IF(CX7="",NA(),CX7)</f>
        <v>97.2</v>
      </c>
      <c r="CY6" s="35">
        <f t="shared" ref="CY6:DG6" si="11">IF(CY7="",NA(),CY7)</f>
        <v>97.37</v>
      </c>
      <c r="CZ6" s="35">
        <f t="shared" si="11"/>
        <v>97.55</v>
      </c>
      <c r="DA6" s="35">
        <f t="shared" si="11"/>
        <v>97.55</v>
      </c>
      <c r="DB6" s="35">
        <f t="shared" si="11"/>
        <v>97.8</v>
      </c>
      <c r="DC6" s="35">
        <f t="shared" si="11"/>
        <v>87.52</v>
      </c>
      <c r="DD6" s="35">
        <f t="shared" si="11"/>
        <v>86.63</v>
      </c>
      <c r="DE6" s="35">
        <f t="shared" si="11"/>
        <v>87.09</v>
      </c>
      <c r="DF6" s="35">
        <f t="shared" si="11"/>
        <v>85.79</v>
      </c>
      <c r="DG6" s="35">
        <f t="shared" si="11"/>
        <v>92.55</v>
      </c>
      <c r="DH6" s="34" t="str">
        <f>IF(DH7="","",IF(DH7="-","【-】","【"&amp;SUBSTITUTE(TEXT(DH7,"#,##0.00"),"-","△")&amp;"】"))</f>
        <v>【95.57】</v>
      </c>
      <c r="DI6" s="35">
        <f>IF(DI7="",NA(),DI7)</f>
        <v>43.1</v>
      </c>
      <c r="DJ6" s="35">
        <f t="shared" ref="DJ6:DR6" si="12">IF(DJ7="",NA(),DJ7)</f>
        <v>45.21</v>
      </c>
      <c r="DK6" s="35">
        <f t="shared" si="12"/>
        <v>46.91</v>
      </c>
      <c r="DL6" s="35">
        <f t="shared" si="12"/>
        <v>48.8</v>
      </c>
      <c r="DM6" s="35">
        <f t="shared" si="12"/>
        <v>50.38</v>
      </c>
      <c r="DN6" s="35">
        <f t="shared" si="12"/>
        <v>36.78</v>
      </c>
      <c r="DO6" s="35">
        <f t="shared" si="12"/>
        <v>33.130000000000003</v>
      </c>
      <c r="DP6" s="35">
        <f t="shared" si="12"/>
        <v>18.600000000000001</v>
      </c>
      <c r="DQ6" s="35">
        <f t="shared" si="12"/>
        <v>18.04</v>
      </c>
      <c r="DR6" s="35">
        <f t="shared" si="12"/>
        <v>18.829999999999998</v>
      </c>
      <c r="DS6" s="34" t="str">
        <f>IF(DS7="","",IF(DS7="-","【-】","【"&amp;SUBSTITUTE(TEXT(DS7,"#,##0.00"),"-","△")&amp;"】"))</f>
        <v>【36.52】</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5">
        <f t="shared" si="13"/>
        <v>0.56999999999999995</v>
      </c>
      <c r="ED6" s="34" t="str">
        <f>IF(ED7="","",IF(ED7="-","【-】","【"&amp;SUBSTITUTE(TEXT(ED7,"#,##0.00"),"-","△")&amp;"】"))</f>
        <v>【5.72】</v>
      </c>
      <c r="EE6" s="35">
        <f>IF(EE7="",NA(),EE7)</f>
        <v>0.1</v>
      </c>
      <c r="EF6" s="35">
        <f t="shared" ref="EF6:EN6" si="14">IF(EF7="",NA(),EF7)</f>
        <v>1.04</v>
      </c>
      <c r="EG6" s="35">
        <f t="shared" si="14"/>
        <v>0.68</v>
      </c>
      <c r="EH6" s="35">
        <f t="shared" si="14"/>
        <v>0.51</v>
      </c>
      <c r="EI6" s="35">
        <f t="shared" si="14"/>
        <v>0.64</v>
      </c>
      <c r="EJ6" s="35">
        <f t="shared" si="14"/>
        <v>0.19</v>
      </c>
      <c r="EK6" s="35">
        <f t="shared" si="14"/>
        <v>0.16</v>
      </c>
      <c r="EL6" s="35">
        <f t="shared" si="14"/>
        <v>0.2</v>
      </c>
      <c r="EM6" s="35">
        <f t="shared" si="14"/>
        <v>0.34</v>
      </c>
      <c r="EN6" s="35">
        <f t="shared" si="14"/>
        <v>0.19</v>
      </c>
      <c r="EO6" s="34" t="str">
        <f>IF(EO7="","",IF(EO7="-","【-】","【"&amp;SUBSTITUTE(TEXT(EO7,"#,##0.00"),"-","△")&amp;"】"))</f>
        <v>【0.30】</v>
      </c>
    </row>
    <row r="7" spans="1:148" s="36" customFormat="1" x14ac:dyDescent="0.15">
      <c r="A7" s="28"/>
      <c r="B7" s="37">
        <v>2020</v>
      </c>
      <c r="C7" s="37">
        <v>423084</v>
      </c>
      <c r="D7" s="37">
        <v>46</v>
      </c>
      <c r="E7" s="37">
        <v>17</v>
      </c>
      <c r="F7" s="37">
        <v>1</v>
      </c>
      <c r="G7" s="37">
        <v>0</v>
      </c>
      <c r="H7" s="37" t="s">
        <v>96</v>
      </c>
      <c r="I7" s="37" t="s">
        <v>97</v>
      </c>
      <c r="J7" s="37" t="s">
        <v>98</v>
      </c>
      <c r="K7" s="37" t="s">
        <v>99</v>
      </c>
      <c r="L7" s="37" t="s">
        <v>100</v>
      </c>
      <c r="M7" s="37" t="s">
        <v>101</v>
      </c>
      <c r="N7" s="38" t="s">
        <v>102</v>
      </c>
      <c r="O7" s="38">
        <v>78.42</v>
      </c>
      <c r="P7" s="38">
        <v>96.75</v>
      </c>
      <c r="Q7" s="38">
        <v>88.48</v>
      </c>
      <c r="R7" s="38">
        <v>3256</v>
      </c>
      <c r="S7" s="38">
        <v>29566</v>
      </c>
      <c r="T7" s="38">
        <v>20.94</v>
      </c>
      <c r="U7" s="38">
        <v>1411.94</v>
      </c>
      <c r="V7" s="38">
        <v>28447</v>
      </c>
      <c r="W7" s="38">
        <v>5.32</v>
      </c>
      <c r="X7" s="38">
        <v>5347.18</v>
      </c>
      <c r="Y7" s="38">
        <v>122.47</v>
      </c>
      <c r="Z7" s="38">
        <v>118.02</v>
      </c>
      <c r="AA7" s="38">
        <v>120.28</v>
      </c>
      <c r="AB7" s="38">
        <v>115.24</v>
      </c>
      <c r="AC7" s="38">
        <v>118.67</v>
      </c>
      <c r="AD7" s="38">
        <v>116.5</v>
      </c>
      <c r="AE7" s="38">
        <v>121.95</v>
      </c>
      <c r="AF7" s="38">
        <v>106.92</v>
      </c>
      <c r="AG7" s="38">
        <v>105.14</v>
      </c>
      <c r="AH7" s="38">
        <v>103.78</v>
      </c>
      <c r="AI7" s="38">
        <v>106.67</v>
      </c>
      <c r="AJ7" s="38">
        <v>0</v>
      </c>
      <c r="AK7" s="38">
        <v>0</v>
      </c>
      <c r="AL7" s="38">
        <v>0</v>
      </c>
      <c r="AM7" s="38">
        <v>0</v>
      </c>
      <c r="AN7" s="38">
        <v>0</v>
      </c>
      <c r="AO7" s="38">
        <v>0</v>
      </c>
      <c r="AP7" s="38">
        <v>0</v>
      </c>
      <c r="AQ7" s="38">
        <v>1.03</v>
      </c>
      <c r="AR7" s="38">
        <v>11.56</v>
      </c>
      <c r="AS7" s="38">
        <v>19.829999999999998</v>
      </c>
      <c r="AT7" s="38">
        <v>3.64</v>
      </c>
      <c r="AU7" s="38">
        <v>106.3</v>
      </c>
      <c r="AV7" s="38">
        <v>110.64</v>
      </c>
      <c r="AW7" s="38">
        <v>110.24</v>
      </c>
      <c r="AX7" s="38">
        <v>118.06</v>
      </c>
      <c r="AY7" s="38">
        <v>144.26</v>
      </c>
      <c r="AZ7" s="38">
        <v>95.51</v>
      </c>
      <c r="BA7" s="38">
        <v>91.89</v>
      </c>
      <c r="BB7" s="38">
        <v>49.02</v>
      </c>
      <c r="BC7" s="38">
        <v>54.41</v>
      </c>
      <c r="BD7" s="38">
        <v>54.3</v>
      </c>
      <c r="BE7" s="38">
        <v>67.52</v>
      </c>
      <c r="BF7" s="38">
        <v>351.88</v>
      </c>
      <c r="BG7" s="38">
        <v>328.77</v>
      </c>
      <c r="BH7" s="38">
        <v>290.33999999999997</v>
      </c>
      <c r="BI7" s="38">
        <v>282.16000000000003</v>
      </c>
      <c r="BJ7" s="38">
        <v>223.91</v>
      </c>
      <c r="BK7" s="38">
        <v>1120.55</v>
      </c>
      <c r="BL7" s="38">
        <v>855.79</v>
      </c>
      <c r="BM7" s="38">
        <v>948.07</v>
      </c>
      <c r="BN7" s="38">
        <v>1105.9100000000001</v>
      </c>
      <c r="BO7" s="38">
        <v>856.88</v>
      </c>
      <c r="BP7" s="38">
        <v>705.21</v>
      </c>
      <c r="BQ7" s="38">
        <v>137.4</v>
      </c>
      <c r="BR7" s="38">
        <v>134.27000000000001</v>
      </c>
      <c r="BS7" s="38">
        <v>141.80000000000001</v>
      </c>
      <c r="BT7" s="38">
        <v>134.01</v>
      </c>
      <c r="BU7" s="38">
        <v>136.32</v>
      </c>
      <c r="BV7" s="38">
        <v>73.28</v>
      </c>
      <c r="BW7" s="38">
        <v>82.82</v>
      </c>
      <c r="BX7" s="38">
        <v>83.31</v>
      </c>
      <c r="BY7" s="38">
        <v>76.319999999999993</v>
      </c>
      <c r="BZ7" s="38">
        <v>89.01</v>
      </c>
      <c r="CA7" s="38">
        <v>98.96</v>
      </c>
      <c r="CB7" s="38">
        <v>131.26</v>
      </c>
      <c r="CC7" s="38">
        <v>134.1</v>
      </c>
      <c r="CD7" s="38">
        <v>127.02</v>
      </c>
      <c r="CE7" s="38">
        <v>134.19</v>
      </c>
      <c r="CF7" s="38">
        <v>130.51</v>
      </c>
      <c r="CG7" s="38">
        <v>193.1</v>
      </c>
      <c r="CH7" s="38">
        <v>165.76</v>
      </c>
      <c r="CI7" s="38">
        <v>160.62</v>
      </c>
      <c r="CJ7" s="38">
        <v>171.08</v>
      </c>
      <c r="CK7" s="38">
        <v>147.08000000000001</v>
      </c>
      <c r="CL7" s="38">
        <v>134.52000000000001</v>
      </c>
      <c r="CM7" s="38">
        <v>67.78</v>
      </c>
      <c r="CN7" s="38">
        <v>69.33</v>
      </c>
      <c r="CO7" s="38">
        <v>67.87</v>
      </c>
      <c r="CP7" s="38">
        <v>67.77</v>
      </c>
      <c r="CQ7" s="38">
        <v>69.69</v>
      </c>
      <c r="CR7" s="38">
        <v>51.05</v>
      </c>
      <c r="CS7" s="38">
        <v>50.12</v>
      </c>
      <c r="CT7" s="38">
        <v>49.98</v>
      </c>
      <c r="CU7" s="38">
        <v>50.06</v>
      </c>
      <c r="CV7" s="38">
        <v>58.12</v>
      </c>
      <c r="CW7" s="38">
        <v>59.57</v>
      </c>
      <c r="CX7" s="38">
        <v>97.2</v>
      </c>
      <c r="CY7" s="38">
        <v>97.37</v>
      </c>
      <c r="CZ7" s="38">
        <v>97.55</v>
      </c>
      <c r="DA7" s="38">
        <v>97.55</v>
      </c>
      <c r="DB7" s="38">
        <v>97.8</v>
      </c>
      <c r="DC7" s="38">
        <v>87.52</v>
      </c>
      <c r="DD7" s="38">
        <v>86.63</v>
      </c>
      <c r="DE7" s="38">
        <v>87.09</v>
      </c>
      <c r="DF7" s="38">
        <v>85.79</v>
      </c>
      <c r="DG7" s="38">
        <v>92.55</v>
      </c>
      <c r="DH7" s="38">
        <v>95.57</v>
      </c>
      <c r="DI7" s="38">
        <v>43.1</v>
      </c>
      <c r="DJ7" s="38">
        <v>45.21</v>
      </c>
      <c r="DK7" s="38">
        <v>46.91</v>
      </c>
      <c r="DL7" s="38">
        <v>48.8</v>
      </c>
      <c r="DM7" s="38">
        <v>50.38</v>
      </c>
      <c r="DN7" s="38">
        <v>36.78</v>
      </c>
      <c r="DO7" s="38">
        <v>33.130000000000003</v>
      </c>
      <c r="DP7" s="38">
        <v>18.600000000000001</v>
      </c>
      <c r="DQ7" s="38">
        <v>18.04</v>
      </c>
      <c r="DR7" s="38">
        <v>18.829999999999998</v>
      </c>
      <c r="DS7" s="38">
        <v>36.520000000000003</v>
      </c>
      <c r="DT7" s="38">
        <v>0</v>
      </c>
      <c r="DU7" s="38">
        <v>0</v>
      </c>
      <c r="DV7" s="38">
        <v>0</v>
      </c>
      <c r="DW7" s="38">
        <v>0</v>
      </c>
      <c r="DX7" s="38">
        <v>0</v>
      </c>
      <c r="DY7" s="38">
        <v>0</v>
      </c>
      <c r="DZ7" s="38">
        <v>0</v>
      </c>
      <c r="EA7" s="38">
        <v>0</v>
      </c>
      <c r="EB7" s="38">
        <v>0</v>
      </c>
      <c r="EC7" s="38">
        <v>0.56999999999999995</v>
      </c>
      <c r="ED7" s="38">
        <v>5.72</v>
      </c>
      <c r="EE7" s="38">
        <v>0.1</v>
      </c>
      <c r="EF7" s="38">
        <v>1.04</v>
      </c>
      <c r="EG7" s="38">
        <v>0.68</v>
      </c>
      <c r="EH7" s="38">
        <v>0.51</v>
      </c>
      <c r="EI7" s="38">
        <v>0.64</v>
      </c>
      <c r="EJ7" s="38">
        <v>0.19</v>
      </c>
      <c r="EK7" s="38">
        <v>0.16</v>
      </c>
      <c r="EL7" s="38">
        <v>0.2</v>
      </c>
      <c r="EM7" s="38">
        <v>0.34</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DN190840</cp:lastModifiedBy>
  <cp:lastPrinted>2022-01-14T05:10:54Z</cp:lastPrinted>
  <dcterms:created xsi:type="dcterms:W3CDTF">2021-12-03T07:19:15Z</dcterms:created>
  <dcterms:modified xsi:type="dcterms:W3CDTF">2022-01-14T07:04:59Z</dcterms:modified>
  <cp:category/>
</cp:coreProperties>
</file>