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水道総務課\★★NEW　総務班（下水道）★★\61　経営戦略・分析\011 経営比較分析表\R03年度\（R04・2・17）受理\住本作成分\"/>
    </mc:Choice>
  </mc:AlternateContent>
  <workbookProtection workbookAlgorithmName="SHA-512" workbookHashValue="oKbQ7o6pbOmOMtcK0ypHdaXnnTixwMNP1VuMyPHBA0hK2QWfTeyEjemrQmoYusKG16et89PmVt3sKO+kEkKRLw==" workbookSaltValue="0ExcYxJ+P/PGyfVhA0u8yA==" workbookSpinCount="100000" lockStructure="1"/>
  <bookViews>
    <workbookView xWindow="-120" yWindow="-120" windowWidth="29040" windowHeight="158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P6" i="5"/>
  <c r="O6" i="5"/>
  <c r="I10" i="4" s="1"/>
  <c r="N6" i="5"/>
  <c r="B10" i="4" s="1"/>
  <c r="M6" i="5"/>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T10" i="4"/>
  <c r="W10" i="4"/>
  <c r="P10" i="4"/>
  <c r="AD8" i="4"/>
  <c r="P8" i="4"/>
  <c r="B8" i="4"/>
  <c r="B6"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<sst xmlns="http://schemas.openxmlformats.org/spreadsheetml/2006/main" count="320" uniqueCount="118">
  <si>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</si>
  <si>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</si>
  <si>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</si>
  <si>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</si>
  <si>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</si>
  <si>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</si>
  <si>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</si>
  <si>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</si>
  <si>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</si>
  <si>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</si>
  <si>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</si>
  <si>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</si>
  <si>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</si>
  <si>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</si>
  <si>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</si>
  <si>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</si>
  <si>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</si>
  <si>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</si>
  <si>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</si>
  <si>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</si>
  <si>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</si>
  <si>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</si>
  <si>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</si>
  <si>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</si>
  <si>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</si>
  <si>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</si>
  <si>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</si>
  <si>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</si>
  <si>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</si>
  <si>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</si>
  <si>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</si>
  <si>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</si>
  <si>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</si>
  <si>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</si>
  <si>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</si>
  <si>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</si>
  <si>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</si>
  <si>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</si>
  <si>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</si>
  <si>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</si>
  <si>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</si>
  <si>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</si>
  <si>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</si>
  <si>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</si>
  <si>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</si>
  <si>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</si>
  <si>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</si>
  <si>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</si>
  <si>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</si>
  <si>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</si>
  <si>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</si>
  <si>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</si>
  <si>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</si>
  <si>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</si>
  <si>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</si>
  <si>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</si>
  <si>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</si>
  <si>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</si>
  <si>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</si>
  <si>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</si>
  <si>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</si>
  <si>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</si>
  <si>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</si>
  <si>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</si>
  <si>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</si>
  <si>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</si>
  <si>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</si>
  <si>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</si>
  <si>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</si>
  <si>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</si>
  <si>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</si>
  <si>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</si>
  <si>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</si>
  <si>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</si>
  <si>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</si>
  <si>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</si>
  <si>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</si>
  <si>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</si>
  <si>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</si>
  <si>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</si>
  <si>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</si>
  <si>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</si>
  <si>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</si>
  <si>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</si>
  <si>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</si>
  <si>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</si>
  <si>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</si>
  <si>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</si>
  <si>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</si>
  <si>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</si>
  <si>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</si>
  <si>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</si>
  <si>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</si>
  <si>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</si>
  <si>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</si>
  <si>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</si>
  <si>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南島原市</t>
  </si>
  <si>
    <t>法適用</t>
  </si>
  <si>
    <t>下水道事業</t>
  </si>
  <si>
    <t>漁業集落排水</t>
  </si>
  <si>
    <t>H3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</si>
  <si>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</si>
  <si>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</si>
  <si>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</si>
  <si>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</si>
  <si>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</si>
  <si>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</si>
  <si>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</si>
  <si>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</si>
  <si>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</si>
  <si>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</si>
  <si>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</si>
  <si>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</si>
  <si>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</si>
  <si>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</si>
  <si>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Ｈ18年度に供用開始し、供用開始後14年が経過しており、処理場や管渠等の耐用年数は経過していないが、電気設備等については、耐用年数を迎える時期となっている。
　今後、すべての下水道施設を対象とした、ストックマネジメント計画を策定し、適切な維持管理及び計画的な改修を図っていく。</t>
    <phoneticPr fontId="4"/>
  </si>
  <si>
    <t>【経常収支比率】100％を上回っているが、収益の大半を一般会計からの繰入金に依存している状況である。
【累積欠損金比率】累積欠損金が無いため0％となっている。
【流動比率】類似団体の平均を下回っているが、100％を上回っている。
【企業債残高対事業規模比率】類似団体と比較し低い数値となっており、今後企業債残高が減少していくため比率は下がっていく見込みである。
【経費回収率】類似団体の平均を上回っているが、100％を下回っており、収支のバランスをとる必要がある。
【汚水処理原価】類似団体の平均を大きく下回っているが、今後も維持管理費等の費用削減に努める。
【施設利用率】及び【水洗化率】Ｈ18年度で面整備を終えており、今後処理区域内人口の増加も見込めないなか、いかにして処理区域内の接続促進を図り、水洗化率を向上させるかが課題である。</t>
    <rPh sb="86" eb="90">
      <t>ルイジダンタイ</t>
    </rPh>
    <rPh sb="91" eb="93">
      <t>ヘイキン</t>
    </rPh>
    <rPh sb="94" eb="96">
      <t>シタマワ</t>
    </rPh>
    <rPh sb="137" eb="138">
      <t>ヒク</t>
    </rPh>
    <rPh sb="196" eb="198">
      <t>ウワマワ</t>
    </rPh>
    <rPh sb="249" eb="250">
      <t>オオ</t>
    </rPh>
    <rPh sb="260" eb="262">
      <t>コンゴ</t>
    </rPh>
    <rPh sb="263" eb="268">
      <t>イジカンリヒ</t>
    </rPh>
    <rPh sb="268" eb="269">
      <t>トウ</t>
    </rPh>
    <rPh sb="270" eb="274">
      <t>ヒヨウサクゲン</t>
    </rPh>
    <rPh sb="275" eb="276">
      <t>ツト</t>
    </rPh>
    <rPh sb="285" eb="286">
      <t>リツ</t>
    </rPh>
    <phoneticPr fontId="4"/>
  </si>
  <si>
    <r>
      <t xml:space="preserve">　ストックマネジメント計画を策定し、施設の計画的な修繕、効率的な改築等を今後検討していく予定としている。
　また、本市が抱えている高齢化率の増加、人口減少等により、料金収入の減少が見込まれており、経営状況も厳しさを増すことが予想されるが、Ｒ2年度に企業会計に移行したことから、公営企業としての経済性を発揮し、経営の改善・合理化に取り組んでいく。
</t>
    </r>
    <r>
      <rPr>
        <sz val="11"/>
        <rFont val="ＭＳ ゴシック"/>
        <family val="3"/>
        <charset val="128"/>
      </rPr>
      <t>※令和2年度より地方公営企業法適用事業となったため、令和元年度以前のデータは該当数値のあるものであっても本分析表に記載されていない。</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</si>
</sst>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7A0-4B56-B6AB-A63722821D8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F7A0-4B56-B6AB-A63722821D8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84-4052-B2B3-B93CFB5F8C5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29.12</c:v>
                </c:pt>
              </c:numCache>
            </c:numRef>
          </c:val>
          <c:smooth val="0"/>
          <c:extLst>
            <c:ext xmlns:c16="http://schemas.microsoft.com/office/drawing/2014/chart" uri="{C3380CC4-5D6E-409C-BE32-E72D297353CC}">
              <c16:uniqueId val="{00000001-0E84-4052-B2B3-B93CFB5F8C5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48.32</c:v>
                </c:pt>
              </c:numCache>
            </c:numRef>
          </c:val>
          <c:extLst>
            <c:ext xmlns:c16="http://schemas.microsoft.com/office/drawing/2014/chart" uri="{C3380CC4-5D6E-409C-BE32-E72D297353CC}">
              <c16:uniqueId val="{00000000-F09E-42BD-B764-B89491185D5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64.42</c:v>
                </c:pt>
              </c:numCache>
            </c:numRef>
          </c:val>
          <c:smooth val="0"/>
          <c:extLst>
            <c:ext xmlns:c16="http://schemas.microsoft.com/office/drawing/2014/chart" uri="{C3380CC4-5D6E-409C-BE32-E72D297353CC}">
              <c16:uniqueId val="{00000001-F09E-42BD-B764-B89491185D5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169.07</c:v>
                </c:pt>
              </c:numCache>
            </c:numRef>
          </c:val>
          <c:extLst>
            <c:ext xmlns:c16="http://schemas.microsoft.com/office/drawing/2014/chart" uri="{C3380CC4-5D6E-409C-BE32-E72D297353CC}">
              <c16:uniqueId val="{00000000-84CE-4B8E-A5AA-2232D33293A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98.48</c:v>
                </c:pt>
              </c:numCache>
            </c:numRef>
          </c:val>
          <c:smooth val="0"/>
          <c:extLst>
            <c:ext xmlns:c16="http://schemas.microsoft.com/office/drawing/2014/chart" uri="{C3380CC4-5D6E-409C-BE32-E72D297353CC}">
              <c16:uniqueId val="{00000001-84CE-4B8E-A5AA-2232D33293A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2.82</c:v>
                </c:pt>
              </c:numCache>
            </c:numRef>
          </c:val>
          <c:extLst>
            <c:ext xmlns:c16="http://schemas.microsoft.com/office/drawing/2014/chart" uri="{C3380CC4-5D6E-409C-BE32-E72D297353CC}">
              <c16:uniqueId val="{00000000-AD66-44BE-838D-1A42A7EC88D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10.65</c:v>
                </c:pt>
              </c:numCache>
            </c:numRef>
          </c:val>
          <c:smooth val="0"/>
          <c:extLst>
            <c:ext xmlns:c16="http://schemas.microsoft.com/office/drawing/2014/chart" uri="{C3380CC4-5D6E-409C-BE32-E72D297353CC}">
              <c16:uniqueId val="{00000001-AD66-44BE-838D-1A42A7EC88D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32B-4358-B185-646C9F83C32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32B-4358-B185-646C9F83C32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481-4000-9ACD-7149E036A1F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121.31</c:v>
                </c:pt>
              </c:numCache>
            </c:numRef>
          </c:val>
          <c:smooth val="0"/>
          <c:extLst>
            <c:ext xmlns:c16="http://schemas.microsoft.com/office/drawing/2014/chart" uri="{C3380CC4-5D6E-409C-BE32-E72D297353CC}">
              <c16:uniqueId val="{00000001-9481-4000-9ACD-7149E036A1F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101.78</c:v>
                </c:pt>
              </c:numCache>
            </c:numRef>
          </c:val>
          <c:extLst>
            <c:ext xmlns:c16="http://schemas.microsoft.com/office/drawing/2014/chart" uri="{C3380CC4-5D6E-409C-BE32-E72D297353CC}">
              <c16:uniqueId val="{00000000-BE39-4AA9-A5F2-6DB6F2EEA97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258.14999999999998</c:v>
                </c:pt>
              </c:numCache>
            </c:numRef>
          </c:val>
          <c:smooth val="0"/>
          <c:extLst>
            <c:ext xmlns:c16="http://schemas.microsoft.com/office/drawing/2014/chart" uri="{C3380CC4-5D6E-409C-BE32-E72D297353CC}">
              <c16:uniqueId val="{00000001-BE39-4AA9-A5F2-6DB6F2EEA97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1205.05</c:v>
                </c:pt>
              </c:numCache>
            </c:numRef>
          </c:val>
          <c:extLst>
            <c:ext xmlns:c16="http://schemas.microsoft.com/office/drawing/2014/chart" uri="{C3380CC4-5D6E-409C-BE32-E72D297353CC}">
              <c16:uniqueId val="{00000000-F0D2-41AF-9113-D60A3AC2978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1867.86</c:v>
                </c:pt>
              </c:numCache>
            </c:numRef>
          </c:val>
          <c:smooth val="0"/>
          <c:extLst>
            <c:ext xmlns:c16="http://schemas.microsoft.com/office/drawing/2014/chart" uri="{C3380CC4-5D6E-409C-BE32-E72D297353CC}">
              <c16:uniqueId val="{00000001-F0D2-41AF-9113-D60A3AC2978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88.48</c:v>
                </c:pt>
              </c:numCache>
            </c:numRef>
          </c:val>
          <c:extLst>
            <c:ext xmlns:c16="http://schemas.microsoft.com/office/drawing/2014/chart" uri="{C3380CC4-5D6E-409C-BE32-E72D297353CC}">
              <c16:uniqueId val="{00000000-87D5-4011-B6F6-7FB4F74E11A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46.93</c:v>
                </c:pt>
              </c:numCache>
            </c:numRef>
          </c:val>
          <c:smooth val="0"/>
          <c:extLst>
            <c:ext xmlns:c16="http://schemas.microsoft.com/office/drawing/2014/chart" uri="{C3380CC4-5D6E-409C-BE32-E72D297353CC}">
              <c16:uniqueId val="{00000001-87D5-4011-B6F6-7FB4F74E11A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150.02000000000001</c:v>
                </c:pt>
              </c:numCache>
            </c:numRef>
          </c:val>
          <c:extLst>
            <c:ext xmlns:c16="http://schemas.microsoft.com/office/drawing/2014/chart" uri="{C3380CC4-5D6E-409C-BE32-E72D297353CC}">
              <c16:uniqueId val="{00000000-F903-4785-A698-588D044F6EC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346.96</c:v>
                </c:pt>
              </c:numCache>
            </c:numRef>
          </c:val>
          <c:smooth val="0"/>
          <c:extLst>
            <c:ext xmlns:c16="http://schemas.microsoft.com/office/drawing/2014/chart" uri="{C3380CC4-5D6E-409C-BE32-E72D297353CC}">
              <c16:uniqueId val="{00000001-F903-4785-A698-588D044F6EC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I75" sqref="BI7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南島原市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H3</v>
      </c>
      <c r="X8" s="49"/>
      <c r="Y8" s="49"/>
      <c r="Z8" s="49"/>
      <c r="AA8" s="49"/>
      <c r="AB8" s="49"/>
      <c r="AC8" s="49"/>
      <c r="AD8" s="50" t="str">
        <f>データ!$M$6</f>
        <v>非設置</v>
      </c>
      <c r="AE8" s="50"/>
      <c r="AF8" s="50"/>
      <c r="AG8" s="50"/>
      <c r="AH8" s="50"/>
      <c r="AI8" s="50"/>
      <c r="AJ8" s="50"/>
      <c r="AK8" s="3"/>
      <c r="AL8" s="51">
        <f>データ!S6</f>
        <v>44440</v>
      </c>
      <c r="AM8" s="51"/>
      <c r="AN8" s="51"/>
      <c r="AO8" s="51"/>
      <c r="AP8" s="51"/>
      <c r="AQ8" s="51"/>
      <c r="AR8" s="51"/>
      <c r="AS8" s="51"/>
      <c r="AT8" s="46">
        <f>データ!T6</f>
        <v>170.13</v>
      </c>
      <c r="AU8" s="46"/>
      <c r="AV8" s="46"/>
      <c r="AW8" s="46"/>
      <c r="AX8" s="46"/>
      <c r="AY8" s="46"/>
      <c r="AZ8" s="46"/>
      <c r="BA8" s="46"/>
      <c r="BB8" s="46">
        <f>データ!U6</f>
        <v>261.20999999999998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60.8</v>
      </c>
      <c r="J10" s="46"/>
      <c r="K10" s="46"/>
      <c r="L10" s="46"/>
      <c r="M10" s="46"/>
      <c r="N10" s="46"/>
      <c r="O10" s="46"/>
      <c r="P10" s="46">
        <f>データ!P6</f>
        <v>0.74</v>
      </c>
      <c r="Q10" s="46"/>
      <c r="R10" s="46"/>
      <c r="S10" s="46"/>
      <c r="T10" s="46"/>
      <c r="U10" s="46"/>
      <c r="V10" s="46"/>
      <c r="W10" s="46">
        <f>データ!Q6</f>
        <v>94.05</v>
      </c>
      <c r="X10" s="46"/>
      <c r="Y10" s="46"/>
      <c r="Z10" s="46"/>
      <c r="AA10" s="46"/>
      <c r="AB10" s="46"/>
      <c r="AC10" s="46"/>
      <c r="AD10" s="51">
        <f>データ!R6</f>
        <v>2750</v>
      </c>
      <c r="AE10" s="51"/>
      <c r="AF10" s="51"/>
      <c r="AG10" s="51"/>
      <c r="AH10" s="51"/>
      <c r="AI10" s="51"/>
      <c r="AJ10" s="51"/>
      <c r="AK10" s="2"/>
      <c r="AL10" s="51">
        <f>データ!V6</f>
        <v>327</v>
      </c>
      <c r="AM10" s="51"/>
      <c r="AN10" s="51"/>
      <c r="AO10" s="51"/>
      <c r="AP10" s="51"/>
      <c r="AQ10" s="51"/>
      <c r="AR10" s="51"/>
      <c r="AS10" s="51"/>
      <c r="AT10" s="46">
        <f>データ!W6</f>
        <v>0.13</v>
      </c>
      <c r="AU10" s="46"/>
      <c r="AV10" s="46"/>
      <c r="AW10" s="46"/>
      <c r="AX10" s="46"/>
      <c r="AY10" s="46"/>
      <c r="AZ10" s="46"/>
      <c r="BA10" s="46"/>
      <c r="BB10" s="46">
        <f>データ!X6</f>
        <v>2515.38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2x1Qy3+p26Yu4It8l2N+RMVWcSM8VONJRaVcZ/j0+/AOdG9uuOnXj3Kb61FzaxXfApV6Ipj/hdZYhE21GQtqLA==" saltValue="oW8gcLiTSqNiIVif35kas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422142</v>
      </c>
      <c r="D6" s="33">
        <f t="shared" si="3"/>
        <v>46</v>
      </c>
      <c r="E6" s="33">
        <f t="shared" si="3"/>
        <v>17</v>
      </c>
      <c r="F6" s="33">
        <f t="shared" si="3"/>
        <v>6</v>
      </c>
      <c r="G6" s="33">
        <f t="shared" si="3"/>
        <v>0</v>
      </c>
      <c r="H6" s="33" t="str">
        <f t="shared" si="3"/>
        <v>長崎県　南島原市</v>
      </c>
      <c r="I6" s="33" t="str">
        <f t="shared" si="3"/>
        <v>法適用</v>
      </c>
      <c r="J6" s="33" t="str">
        <f t="shared" si="3"/>
        <v>下水道事業</v>
      </c>
      <c r="K6" s="33" t="str">
        <f t="shared" si="3"/>
        <v>漁業集落排水</v>
      </c>
      <c r="L6" s="33" t="str">
        <f t="shared" si="3"/>
        <v>H3</v>
      </c>
      <c r="M6" s="33" t="str">
        <f t="shared" si="3"/>
        <v>非設置</v>
      </c>
      <c r="N6" s="34" t="str">
        <f t="shared" si="3"/>
        <v>-</v>
      </c>
      <c r="O6" s="34">
        <f t="shared" si="3"/>
        <v>60.8</v>
      </c>
      <c r="P6" s="34">
        <f t="shared" si="3"/>
        <v>0.74</v>
      </c>
      <c r="Q6" s="34">
        <f t="shared" si="3"/>
        <v>94.05</v>
      </c>
      <c r="R6" s="34">
        <f t="shared" si="3"/>
        <v>2750</v>
      </c>
      <c r="S6" s="34">
        <f t="shared" si="3"/>
        <v>44440</v>
      </c>
      <c r="T6" s="34">
        <f t="shared" si="3"/>
        <v>170.13</v>
      </c>
      <c r="U6" s="34">
        <f t="shared" si="3"/>
        <v>261.20999999999998</v>
      </c>
      <c r="V6" s="34">
        <f t="shared" si="3"/>
        <v>327</v>
      </c>
      <c r="W6" s="34">
        <f t="shared" si="3"/>
        <v>0.13</v>
      </c>
      <c r="X6" s="34">
        <f t="shared" si="3"/>
        <v>2515.38</v>
      </c>
      <c r="Y6" s="35" t="str">
        <f>IF(Y7="",NA(),Y7)</f>
        <v>-</v>
      </c>
      <c r="Z6" s="35" t="str">
        <f t="shared" ref="Z6:AH6" si="4">IF(Z7="",NA(),Z7)</f>
        <v>-</v>
      </c>
      <c r="AA6" s="35" t="str">
        <f t="shared" si="4"/>
        <v>-</v>
      </c>
      <c r="AB6" s="35" t="str">
        <f t="shared" si="4"/>
        <v>-</v>
      </c>
      <c r="AC6" s="35">
        <f t="shared" si="4"/>
        <v>169.07</v>
      </c>
      <c r="AD6" s="35" t="str">
        <f t="shared" si="4"/>
        <v>-</v>
      </c>
      <c r="AE6" s="35" t="str">
        <f t="shared" si="4"/>
        <v>-</v>
      </c>
      <c r="AF6" s="35" t="str">
        <f t="shared" si="4"/>
        <v>-</v>
      </c>
      <c r="AG6" s="35" t="str">
        <f t="shared" si="4"/>
        <v>-</v>
      </c>
      <c r="AH6" s="35">
        <f t="shared" si="4"/>
        <v>98.48</v>
      </c>
      <c r="AI6" s="34" t="str">
        <f>IF(AI7="","",IF(AI7="-","【-】","【"&amp;SUBSTITUTE(TEXT(AI7,"#,##0.00"),"-","△")&amp;"】"))</f>
        <v>【99.28】</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121.31</v>
      </c>
      <c r="AT6" s="34" t="str">
        <f>IF(AT7="","",IF(AT7="-","【-】","【"&amp;SUBSTITUTE(TEXT(AT7,"#,##0.00"),"-","△")&amp;"】"))</f>
        <v>【86.39】</v>
      </c>
      <c r="AU6" s="35" t="str">
        <f>IF(AU7="",NA(),AU7)</f>
        <v>-</v>
      </c>
      <c r="AV6" s="35" t="str">
        <f t="shared" ref="AV6:BD6" si="6">IF(AV7="",NA(),AV7)</f>
        <v>-</v>
      </c>
      <c r="AW6" s="35" t="str">
        <f t="shared" si="6"/>
        <v>-</v>
      </c>
      <c r="AX6" s="35" t="str">
        <f t="shared" si="6"/>
        <v>-</v>
      </c>
      <c r="AY6" s="35">
        <f t="shared" si="6"/>
        <v>101.78</v>
      </c>
      <c r="AZ6" s="35" t="str">
        <f t="shared" si="6"/>
        <v>-</v>
      </c>
      <c r="BA6" s="35" t="str">
        <f t="shared" si="6"/>
        <v>-</v>
      </c>
      <c r="BB6" s="35" t="str">
        <f t="shared" si="6"/>
        <v>-</v>
      </c>
      <c r="BC6" s="35" t="str">
        <f t="shared" si="6"/>
        <v>-</v>
      </c>
      <c r="BD6" s="35">
        <f t="shared" si="6"/>
        <v>258.14999999999998</v>
      </c>
      <c r="BE6" s="34" t="str">
        <f>IF(BE7="","",IF(BE7="-","【-】","【"&amp;SUBSTITUTE(TEXT(BE7,"#,##0.00"),"-","△")&amp;"】"))</f>
        <v>【58.47】</v>
      </c>
      <c r="BF6" s="35" t="str">
        <f>IF(BF7="",NA(),BF7)</f>
        <v>-</v>
      </c>
      <c r="BG6" s="35" t="str">
        <f t="shared" ref="BG6:BO6" si="7">IF(BG7="",NA(),BG7)</f>
        <v>-</v>
      </c>
      <c r="BH6" s="35" t="str">
        <f t="shared" si="7"/>
        <v>-</v>
      </c>
      <c r="BI6" s="35" t="str">
        <f t="shared" si="7"/>
        <v>-</v>
      </c>
      <c r="BJ6" s="35">
        <f t="shared" si="7"/>
        <v>1205.05</v>
      </c>
      <c r="BK6" s="35" t="str">
        <f t="shared" si="7"/>
        <v>-</v>
      </c>
      <c r="BL6" s="35" t="str">
        <f t="shared" si="7"/>
        <v>-</v>
      </c>
      <c r="BM6" s="35" t="str">
        <f t="shared" si="7"/>
        <v>-</v>
      </c>
      <c r="BN6" s="35" t="str">
        <f t="shared" si="7"/>
        <v>-</v>
      </c>
      <c r="BO6" s="35">
        <f t="shared" si="7"/>
        <v>1867.86</v>
      </c>
      <c r="BP6" s="34" t="str">
        <f>IF(BP7="","",IF(BP7="-","【-】","【"&amp;SUBSTITUTE(TEXT(BP7,"#,##0.00"),"-","△")&amp;"】"))</f>
        <v>【1,042.34】</v>
      </c>
      <c r="BQ6" s="35" t="str">
        <f>IF(BQ7="",NA(),BQ7)</f>
        <v>-</v>
      </c>
      <c r="BR6" s="35" t="str">
        <f t="shared" ref="BR6:BZ6" si="8">IF(BR7="",NA(),BR7)</f>
        <v>-</v>
      </c>
      <c r="BS6" s="35" t="str">
        <f t="shared" si="8"/>
        <v>-</v>
      </c>
      <c r="BT6" s="35" t="str">
        <f t="shared" si="8"/>
        <v>-</v>
      </c>
      <c r="BU6" s="35">
        <f t="shared" si="8"/>
        <v>88.48</v>
      </c>
      <c r="BV6" s="35" t="str">
        <f t="shared" si="8"/>
        <v>-</v>
      </c>
      <c r="BW6" s="35" t="str">
        <f t="shared" si="8"/>
        <v>-</v>
      </c>
      <c r="BX6" s="35" t="str">
        <f t="shared" si="8"/>
        <v>-</v>
      </c>
      <c r="BY6" s="35" t="str">
        <f t="shared" si="8"/>
        <v>-</v>
      </c>
      <c r="BZ6" s="35">
        <f t="shared" si="8"/>
        <v>46.93</v>
      </c>
      <c r="CA6" s="34" t="str">
        <f>IF(CA7="","",IF(CA7="-","【-】","【"&amp;SUBSTITUTE(TEXT(CA7,"#,##0.00"),"-","△")&amp;"】"))</f>
        <v>【42.60】</v>
      </c>
      <c r="CB6" s="35" t="str">
        <f>IF(CB7="",NA(),CB7)</f>
        <v>-</v>
      </c>
      <c r="CC6" s="35" t="str">
        <f t="shared" ref="CC6:CK6" si="9">IF(CC7="",NA(),CC7)</f>
        <v>-</v>
      </c>
      <c r="CD6" s="35" t="str">
        <f t="shared" si="9"/>
        <v>-</v>
      </c>
      <c r="CE6" s="35" t="str">
        <f t="shared" si="9"/>
        <v>-</v>
      </c>
      <c r="CF6" s="35">
        <f t="shared" si="9"/>
        <v>150.02000000000001</v>
      </c>
      <c r="CG6" s="35" t="str">
        <f t="shared" si="9"/>
        <v>-</v>
      </c>
      <c r="CH6" s="35" t="str">
        <f t="shared" si="9"/>
        <v>-</v>
      </c>
      <c r="CI6" s="35" t="str">
        <f t="shared" si="9"/>
        <v>-</v>
      </c>
      <c r="CJ6" s="35" t="str">
        <f t="shared" si="9"/>
        <v>-</v>
      </c>
      <c r="CK6" s="35">
        <f t="shared" si="9"/>
        <v>346.96</v>
      </c>
      <c r="CL6" s="34" t="str">
        <f>IF(CL7="","",IF(CL7="-","【-】","【"&amp;SUBSTITUTE(TEXT(CL7,"#,##0.00"),"-","△")&amp;"】"))</f>
        <v>【410.22】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29.12</v>
      </c>
      <c r="CW6" s="34" t="str">
        <f>IF(CW7="","",IF(CW7="-","【-】","【"&amp;SUBSTITUTE(TEXT(CW7,"#,##0.00"),"-","△")&amp;"】"))</f>
        <v>【32.98】</v>
      </c>
      <c r="CX6" s="35" t="str">
        <f>IF(CX7="",NA(),CX7)</f>
        <v>-</v>
      </c>
      <c r="CY6" s="35" t="str">
        <f t="shared" ref="CY6:DG6" si="11">IF(CY7="",NA(),CY7)</f>
        <v>-</v>
      </c>
      <c r="CZ6" s="35" t="str">
        <f t="shared" si="11"/>
        <v>-</v>
      </c>
      <c r="DA6" s="35" t="str">
        <f t="shared" si="11"/>
        <v>-</v>
      </c>
      <c r="DB6" s="35">
        <f t="shared" si="11"/>
        <v>48.32</v>
      </c>
      <c r="DC6" s="35" t="str">
        <f t="shared" si="11"/>
        <v>-</v>
      </c>
      <c r="DD6" s="35" t="str">
        <f t="shared" si="11"/>
        <v>-</v>
      </c>
      <c r="DE6" s="35" t="str">
        <f t="shared" si="11"/>
        <v>-</v>
      </c>
      <c r="DF6" s="35" t="str">
        <f t="shared" si="11"/>
        <v>-</v>
      </c>
      <c r="DG6" s="35">
        <f t="shared" si="11"/>
        <v>64.42</v>
      </c>
      <c r="DH6" s="34" t="str">
        <f>IF(DH7="","",IF(DH7="-","【-】","【"&amp;SUBSTITUTE(TEXT(DH7,"#,##0.00"),"-","△")&amp;"】"))</f>
        <v>【80.45】</v>
      </c>
      <c r="DI6" s="35" t="str">
        <f>IF(DI7="",NA(),DI7)</f>
        <v>-</v>
      </c>
      <c r="DJ6" s="35" t="str">
        <f t="shared" ref="DJ6:DR6" si="12">IF(DJ7="",NA(),DJ7)</f>
        <v>-</v>
      </c>
      <c r="DK6" s="35" t="str">
        <f t="shared" si="12"/>
        <v>-</v>
      </c>
      <c r="DL6" s="35" t="str">
        <f t="shared" si="12"/>
        <v>-</v>
      </c>
      <c r="DM6" s="35">
        <f t="shared" si="12"/>
        <v>2.82</v>
      </c>
      <c r="DN6" s="35" t="str">
        <f t="shared" si="12"/>
        <v>-</v>
      </c>
      <c r="DO6" s="35" t="str">
        <f t="shared" si="12"/>
        <v>-</v>
      </c>
      <c r="DP6" s="35" t="str">
        <f t="shared" si="12"/>
        <v>-</v>
      </c>
      <c r="DQ6" s="35" t="str">
        <f t="shared" si="12"/>
        <v>-</v>
      </c>
      <c r="DR6" s="35">
        <f t="shared" si="12"/>
        <v>10.65</v>
      </c>
      <c r="DS6" s="34" t="str">
        <f>IF(DS7="","",IF(DS7="-","【-】","【"&amp;SUBSTITUTE(TEXT(DS7,"#,##0.00"),"-","△")&amp;"】"))</f>
        <v>【23.36】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4">
        <f t="shared" si="14"/>
        <v>0</v>
      </c>
      <c r="EO6" s="34" t="str">
        <f>IF(EO7="","",IF(EO7="-","【-】","【"&amp;SUBSTITUTE(TEXT(EO7,"#,##0.00"),"-","△")&amp;"】"))</f>
        <v>【1.09】</v>
      </c>
    </row>
    <row r="7" spans="1:148" s="36" customFormat="1" x14ac:dyDescent="0.15">
      <c r="A7" s="28"/>
      <c r="B7" s="37">
        <v>2020</v>
      </c>
      <c r="C7" s="37">
        <v>422142</v>
      </c>
      <c r="D7" s="37">
        <v>46</v>
      </c>
      <c r="E7" s="37">
        <v>17</v>
      </c>
      <c r="F7" s="37">
        <v>6</v>
      </c>
      <c r="G7" s="37">
        <v>0</v>
      </c>
      <c r="H7" s="37" t="s">
        <v>96</v>
      </c>
      <c r="I7" s="37" t="s">
        <v>97</v>
      </c>
      <c r="J7" s="37" t="s">
        <v>98</v>
      </c>
      <c r="K7" s="37" t="s">
        <v>99</v>
      </c>
      <c r="L7" s="37" t="s">
        <v>100</v>
      </c>
      <c r="M7" s="37" t="s">
        <v>101</v>
      </c>
      <c r="N7" s="38" t="s">
        <v>102</v>
      </c>
      <c r="O7" s="38">
        <v>60.8</v>
      </c>
      <c r="P7" s="38">
        <v>0.74</v>
      </c>
      <c r="Q7" s="38">
        <v>94.05</v>
      </c>
      <c r="R7" s="38">
        <v>2750</v>
      </c>
      <c r="S7" s="38">
        <v>44440</v>
      </c>
      <c r="T7" s="38">
        <v>170.13</v>
      </c>
      <c r="U7" s="38">
        <v>261.20999999999998</v>
      </c>
      <c r="V7" s="38">
        <v>327</v>
      </c>
      <c r="W7" s="38">
        <v>0.13</v>
      </c>
      <c r="X7" s="38">
        <v>2515.38</v>
      </c>
      <c r="Y7" s="38" t="s">
        <v>102</v>
      </c>
      <c r="Z7" s="38" t="s">
        <v>102</v>
      </c>
      <c r="AA7" s="38" t="s">
        <v>102</v>
      </c>
      <c r="AB7" s="38" t="s">
        <v>102</v>
      </c>
      <c r="AC7" s="38">
        <v>169.07</v>
      </c>
      <c r="AD7" s="38" t="s">
        <v>102</v>
      </c>
      <c r="AE7" s="38" t="s">
        <v>102</v>
      </c>
      <c r="AF7" s="38" t="s">
        <v>102</v>
      </c>
      <c r="AG7" s="38" t="s">
        <v>102</v>
      </c>
      <c r="AH7" s="38">
        <v>98.48</v>
      </c>
      <c r="AI7" s="38">
        <v>99.28</v>
      </c>
      <c r="AJ7" s="38" t="s">
        <v>102</v>
      </c>
      <c r="AK7" s="38" t="s">
        <v>102</v>
      </c>
      <c r="AL7" s="38" t="s">
        <v>102</v>
      </c>
      <c r="AM7" s="38" t="s">
        <v>102</v>
      </c>
      <c r="AN7" s="38">
        <v>0</v>
      </c>
      <c r="AO7" s="38" t="s">
        <v>102</v>
      </c>
      <c r="AP7" s="38" t="s">
        <v>102</v>
      </c>
      <c r="AQ7" s="38" t="s">
        <v>102</v>
      </c>
      <c r="AR7" s="38" t="s">
        <v>102</v>
      </c>
      <c r="AS7" s="38">
        <v>121.31</v>
      </c>
      <c r="AT7" s="38">
        <v>86.39</v>
      </c>
      <c r="AU7" s="38" t="s">
        <v>102</v>
      </c>
      <c r="AV7" s="38" t="s">
        <v>102</v>
      </c>
      <c r="AW7" s="38" t="s">
        <v>102</v>
      </c>
      <c r="AX7" s="38" t="s">
        <v>102</v>
      </c>
      <c r="AY7" s="38">
        <v>101.78</v>
      </c>
      <c r="AZ7" s="38" t="s">
        <v>102</v>
      </c>
      <c r="BA7" s="38" t="s">
        <v>102</v>
      </c>
      <c r="BB7" s="38" t="s">
        <v>102</v>
      </c>
      <c r="BC7" s="38" t="s">
        <v>102</v>
      </c>
      <c r="BD7" s="38">
        <v>258.14999999999998</v>
      </c>
      <c r="BE7" s="38">
        <v>58.47</v>
      </c>
      <c r="BF7" s="38" t="s">
        <v>102</v>
      </c>
      <c r="BG7" s="38" t="s">
        <v>102</v>
      </c>
      <c r="BH7" s="38" t="s">
        <v>102</v>
      </c>
      <c r="BI7" s="38" t="s">
        <v>102</v>
      </c>
      <c r="BJ7" s="38">
        <v>1205.05</v>
      </c>
      <c r="BK7" s="38" t="s">
        <v>102</v>
      </c>
      <c r="BL7" s="38" t="s">
        <v>102</v>
      </c>
      <c r="BM7" s="38" t="s">
        <v>102</v>
      </c>
      <c r="BN7" s="38" t="s">
        <v>102</v>
      </c>
      <c r="BO7" s="38">
        <v>1867.86</v>
      </c>
      <c r="BP7" s="38">
        <v>1042.3399999999999</v>
      </c>
      <c r="BQ7" s="38" t="s">
        <v>102</v>
      </c>
      <c r="BR7" s="38" t="s">
        <v>102</v>
      </c>
      <c r="BS7" s="38" t="s">
        <v>102</v>
      </c>
      <c r="BT7" s="38" t="s">
        <v>102</v>
      </c>
      <c r="BU7" s="38">
        <v>88.48</v>
      </c>
      <c r="BV7" s="38" t="s">
        <v>102</v>
      </c>
      <c r="BW7" s="38" t="s">
        <v>102</v>
      </c>
      <c r="BX7" s="38" t="s">
        <v>102</v>
      </c>
      <c r="BY7" s="38" t="s">
        <v>102</v>
      </c>
      <c r="BZ7" s="38">
        <v>46.93</v>
      </c>
      <c r="CA7" s="38">
        <v>42.6</v>
      </c>
      <c r="CB7" s="38" t="s">
        <v>102</v>
      </c>
      <c r="CC7" s="38" t="s">
        <v>102</v>
      </c>
      <c r="CD7" s="38" t="s">
        <v>102</v>
      </c>
      <c r="CE7" s="38" t="s">
        <v>102</v>
      </c>
      <c r="CF7" s="38">
        <v>150.02000000000001</v>
      </c>
      <c r="CG7" s="38" t="s">
        <v>102</v>
      </c>
      <c r="CH7" s="38" t="s">
        <v>102</v>
      </c>
      <c r="CI7" s="38" t="s">
        <v>102</v>
      </c>
      <c r="CJ7" s="38" t="s">
        <v>102</v>
      </c>
      <c r="CK7" s="38">
        <v>346.96</v>
      </c>
      <c r="CL7" s="38">
        <v>410.22</v>
      </c>
      <c r="CM7" s="38" t="s">
        <v>102</v>
      </c>
      <c r="CN7" s="38" t="s">
        <v>102</v>
      </c>
      <c r="CO7" s="38" t="s">
        <v>102</v>
      </c>
      <c r="CP7" s="38" t="s">
        <v>102</v>
      </c>
      <c r="CQ7" s="38" t="s">
        <v>102</v>
      </c>
      <c r="CR7" s="38" t="s">
        <v>102</v>
      </c>
      <c r="CS7" s="38" t="s">
        <v>102</v>
      </c>
      <c r="CT7" s="38" t="s">
        <v>102</v>
      </c>
      <c r="CU7" s="38" t="s">
        <v>102</v>
      </c>
      <c r="CV7" s="38">
        <v>29.12</v>
      </c>
      <c r="CW7" s="38">
        <v>32.979999999999997</v>
      </c>
      <c r="CX7" s="38" t="s">
        <v>102</v>
      </c>
      <c r="CY7" s="38" t="s">
        <v>102</v>
      </c>
      <c r="CZ7" s="38" t="s">
        <v>102</v>
      </c>
      <c r="DA7" s="38" t="s">
        <v>102</v>
      </c>
      <c r="DB7" s="38">
        <v>48.32</v>
      </c>
      <c r="DC7" s="38" t="s">
        <v>102</v>
      </c>
      <c r="DD7" s="38" t="s">
        <v>102</v>
      </c>
      <c r="DE7" s="38" t="s">
        <v>102</v>
      </c>
      <c r="DF7" s="38" t="s">
        <v>102</v>
      </c>
      <c r="DG7" s="38">
        <v>64.42</v>
      </c>
      <c r="DH7" s="38">
        <v>80.45</v>
      </c>
      <c r="DI7" s="38" t="s">
        <v>102</v>
      </c>
      <c r="DJ7" s="38" t="s">
        <v>102</v>
      </c>
      <c r="DK7" s="38" t="s">
        <v>102</v>
      </c>
      <c r="DL7" s="38" t="s">
        <v>102</v>
      </c>
      <c r="DM7" s="38">
        <v>2.82</v>
      </c>
      <c r="DN7" s="38" t="s">
        <v>102</v>
      </c>
      <c r="DO7" s="38" t="s">
        <v>102</v>
      </c>
      <c r="DP7" s="38" t="s">
        <v>102</v>
      </c>
      <c r="DQ7" s="38" t="s">
        <v>102</v>
      </c>
      <c r="DR7" s="38">
        <v>10.65</v>
      </c>
      <c r="DS7" s="38">
        <v>23.36</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住本　光貴</cp:lastModifiedBy>
  <dcterms:created xsi:type="dcterms:W3CDTF">2021-12-03T07:36:49Z</dcterms:created>
  <dcterms:modified xsi:type="dcterms:W3CDTF">2022-02-21T05:04:09Z</dcterms:modified>
  <cp:category/>
</cp:coreProperties>
</file>