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EIRI-HDD\share\経理重要データ\調査・報告\R3\(R4.1.21〆)【財政課照会】公営企業に係る経営比較分析表（令和２年度決算）の分析等について\上下水道局（回答）\"/>
    </mc:Choice>
  </mc:AlternateContent>
  <xr:revisionPtr revIDLastSave="0" documentId="13_ncr:1_{92AAF525-8090-4AFE-984E-2110A6C5AFB2}" xr6:coauthVersionLast="36" xr6:coauthVersionMax="36" xr10:uidLastSave="{00000000-0000-0000-0000-000000000000}"/>
  <workbookProtection workbookAlgorithmName="SHA-512" workbookHashValue="9mRibfOdFKT69YpHRzTWwHlQhyR7zwki5atkhk6WhznARn3z/HkThTpzEDKafbAx7XGTLh2lxIpduG3iCGXvIg==" workbookSaltValue="lrJOLJrXCnuYvQXd4TiCh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BB10" i="4"/>
  <c r="AD10" i="4"/>
  <c r="P10" i="4"/>
  <c r="B10" i="4"/>
  <c r="AT8" i="4"/>
  <c r="W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<sst xmlns="http://schemas.openxmlformats.org/spreadsheetml/2006/main" count="231" uniqueCount="117">
  <si>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</si>
  <si>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</si>
  <si>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</si>
  <si>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</si>
  <si>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</si>
  <si>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</si>
  <si>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</si>
  <si>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</si>
  <si>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</si>
  <si>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</si>
  <si>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</si>
  <si>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</si>
  <si>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</si>
  <si>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</si>
  <si>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</si>
  <si>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</si>
  <si>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</si>
  <si>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</si>
  <si>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</si>
  <si>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</si>
  <si>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</si>
  <si>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</si>
  <si>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</si>
  <si>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</si>
  <si>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</si>
  <si>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</si>
  <si>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</si>
  <si>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</si>
  <si>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</si>
  <si>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</si>
  <si>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</si>
  <si>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</si>
  <si>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</si>
  <si>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</si>
  <si>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</si>
  <si>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</si>
  <si>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</si>
  <si>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</si>
  <si>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</si>
  <si>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</si>
  <si>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</si>
  <si>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</si>
  <si>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</si>
  <si>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</si>
  <si>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</si>
  <si>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</si>
  <si>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</si>
  <si>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</si>
  <si>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</si>
  <si>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</si>
  <si>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</si>
  <si>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</si>
  <si>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</si>
  <si>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</si>
  <si>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</si>
  <si>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</si>
  <si>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</si>
  <si>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</si>
  <si>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</si>
  <si>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</si>
  <si>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</si>
  <si>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</si>
  <si>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</si>
  <si>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</si>
  <si>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</si>
  <si>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</si>
  <si>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</si>
  <si>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</si>
  <si>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</si>
  <si>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</si>
  <si>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</si>
  <si>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</si>
  <si>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</si>
  <si>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</si>
  <si>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</si>
  <si>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</si>
  <si>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</si>
  <si>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</si>
  <si>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</si>
  <si>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</si>
  <si>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</si>
  <si>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</si>
  <si>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</si>
  <si>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</si>
  <si>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</si>
  <si>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</si>
  <si>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</si>
  <si>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</si>
  <si>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</si>
  <si>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</si>
  <si>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</si>
  <si>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</si>
  <si>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</si>
  <si>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</si>
  <si>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</si>
  <si>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</si>
  <si>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</si>
  <si>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</si>
  <si>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</si>
  <si>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</si>
  <si>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</si>
  <si>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</si>
  <si>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</si>
  <si>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</si>
  <si>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</si>
  <si>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</si>
  <si>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</si>
  <si>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</si>
  <si>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</si>
  <si>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</si>
  <si>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</si>
  <si>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</si>
  <si>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</si>
  <si>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</si>
  <si>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有形固定資産減価償却率は年々増加していますが、これは早期に施設の整備が終わったことにより、老朽化が進んでいる状況を表しています。
　今後は、公共下水道への統合へ向け、各処理施設の延命化を図るとともに、マンホールポンプ等の計画的な更新が必要となります。</t>
  </si>
  <si>
    <t>　本市の農業集落排水事業は、使用料を下水道使用料と統一しているため、基準外を含めた一般会計からの繰入金により事業運営を維持しています。基準外繰入金を除くと非常に厳しい経営状況です。
　施設整備はすでに完了しているため、引き続き効率的な業務運営や維持管理に努め、計画的な公共下水道への統合や老朽化したマンホールポンプ等の施設の更新に備える必要があります。</t>
    <rPh sb="130" eb="133">
      <t>ケイカクテキ</t>
    </rPh>
    <phoneticPr fontId="4"/>
  </si>
  <si>
    <t>①経常収支比率
　経常収支比率は100%以上を維持していますが、一般会計からの繰入で経営が成り立っています。今後は、計画的に公共下水道への統合を予定していることから必要な整備を行いながら経営に取り組む必要があります。
②累積欠損金比率
　平成26年度の新会計基準適用後、累積欠損金は生じていません。
③流動比率
　100%未満となっており、企業債償還は一般会計からの繰入に頼らざるを得ない状況です。
④企業債残高対事業規模比率
　使用料収入の約6倍の企業債残高を抱えています。これは、使用料を下水道使用料と統一していることによるものです。
⑤経費回収率
　下水道使用料との統一料金を実施しているため100%以下となっており、一般会計からの繰入により経営が成り立っている状況です。
⑥汚水処理原価
　類似団体、全国平均値と比較しても低い状況です。
⑦施設利用率
　類似団体、全国平均値と比較しても高い状況です。
⑧水洗化率
　類似団体、全国平均値と比較しても高い状況です。</t>
    <rPh sb="45" eb="46">
      <t>ナ</t>
    </rPh>
    <rPh sb="47" eb="48">
      <t>タ</t>
    </rPh>
    <rPh sb="58" eb="61">
      <t>ケイカクテキ</t>
    </rPh>
    <rPh sb="72" eb="74">
      <t>ヨテイ</t>
    </rPh>
    <rPh sb="111" eb="113">
      <t>ルイセキ</t>
    </rPh>
    <rPh sb="113" eb="115">
      <t>ケッソン</t>
    </rPh>
    <rPh sb="115" eb="116">
      <t>キン</t>
    </rPh>
    <rPh sb="116" eb="118">
      <t>ヒリツ</t>
    </rPh>
    <rPh sb="120" eb="122">
      <t>ヘイセイ</t>
    </rPh>
    <rPh sb="124" eb="125">
      <t>ネン</t>
    </rPh>
    <rPh sb="125" eb="126">
      <t>ド</t>
    </rPh>
    <rPh sb="127" eb="128">
      <t>シン</t>
    </rPh>
    <rPh sb="128" eb="130">
      <t>カイケイ</t>
    </rPh>
    <rPh sb="130" eb="132">
      <t>キジュン</t>
    </rPh>
    <rPh sb="132" eb="134">
      <t>テキヨウ</t>
    </rPh>
    <rPh sb="134" eb="135">
      <t>ゴ</t>
    </rPh>
    <rPh sb="136" eb="138">
      <t>ルイセキ</t>
    </rPh>
    <rPh sb="138" eb="140">
      <t>ケッソン</t>
    </rPh>
    <rPh sb="140" eb="141">
      <t>キン</t>
    </rPh>
    <rPh sb="142" eb="143">
      <t>ショウ</t>
    </rPh>
    <rPh sb="331" eb="332">
      <t>ナ</t>
    </rPh>
    <rPh sb="333" eb="334">
      <t>タ</t>
    </rPh>
    <rPh sb="359" eb="361">
      <t>ゼンコク</t>
    </rPh>
    <rPh sb="370" eb="371">
      <t>ヒク</t>
    </rPh>
    <rPh sb="408" eb="41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</si>
</sst>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73-458E-B7AA-6F3D35A1F9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673-458E-B7AA-6F3D35A1F9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68.44</c:v>
                </c:pt>
                <c:pt idx="1">
                  <c:v>67.52</c:v>
                </c:pt>
                <c:pt idx="2">
                  <c:v>67.06</c:v>
                </c:pt>
                <c:pt idx="3">
                  <c:v>67.75</c:v>
                </c:pt>
                <c:pt idx="4">
                  <c:v>67.64</c:v>
                </c:pt>
              </c:numCache>
            </c:numRef>
          </c:val>
          <c:extLst>
            <c:ext xmlns:c16="http://schemas.microsoft.com/office/drawing/2014/chart" uri="{C3380CC4-5D6E-409C-BE32-E72D297353CC}">
              <c16:uniqueId val="{00000000-831B-4A93-B3F3-6DD0F0D900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31B-4A93-B3F3-6DD0F0D900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94.31</c:v>
                </c:pt>
                <c:pt idx="1">
                  <c:v>94.42</c:v>
                </c:pt>
                <c:pt idx="2">
                  <c:v>94.48</c:v>
                </c:pt>
                <c:pt idx="3">
                  <c:v>95.13</c:v>
                </c:pt>
                <c:pt idx="4">
                  <c:v>95.13</c:v>
                </c:pt>
              </c:numCache>
            </c:numRef>
          </c:val>
          <c:extLst>
            <c:ext xmlns:c16="http://schemas.microsoft.com/office/drawing/2014/chart" uri="{C3380CC4-5D6E-409C-BE32-E72D297353CC}">
              <c16:uniqueId val="{00000000-83E8-42DC-823B-8AFFA5EBB0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3E8-42DC-823B-8AFFA5EBB0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114.24</c:v>
                </c:pt>
                <c:pt idx="1">
                  <c:v>116.6</c:v>
                </c:pt>
                <c:pt idx="2">
                  <c:v>116.91</c:v>
                </c:pt>
                <c:pt idx="3">
                  <c:v>117.34</c:v>
                </c:pt>
                <c:pt idx="4">
                  <c:v>116.18</c:v>
                </c:pt>
              </c:numCache>
            </c:numRef>
          </c:val>
          <c:extLst>
            <c:ext xmlns:c16="http://schemas.microsoft.com/office/drawing/2014/chart" uri="{C3380CC4-5D6E-409C-BE32-E72D297353CC}">
              <c16:uniqueId val="{00000000-5520-49F8-930D-150B4C87D8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5520-49F8-930D-150B4C87D8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34.53</c:v>
                </c:pt>
                <c:pt idx="1">
                  <c:v>36.29</c:v>
                </c:pt>
                <c:pt idx="2">
                  <c:v>38.049999999999997</c:v>
                </c:pt>
                <c:pt idx="3">
                  <c:v>39.840000000000003</c:v>
                </c:pt>
                <c:pt idx="4">
                  <c:v>41.63</c:v>
                </c:pt>
              </c:numCache>
            </c:numRef>
          </c:val>
          <c:extLst>
            <c:ext xmlns:c16="http://schemas.microsoft.com/office/drawing/2014/chart" uri="{C3380CC4-5D6E-409C-BE32-E72D297353CC}">
              <c16:uniqueId val="{00000000-BBB4-439E-B20D-E5408553D5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BBB4-439E-B20D-E5408553D5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29-4785-B4DD-40F5144567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229-4785-B4DD-40F5144567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89-498C-9BD8-4630D62CBB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7E89-498C-9BD8-4630D62CBB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25.41</c:v>
                </c:pt>
                <c:pt idx="1">
                  <c:v>20.78</c:v>
                </c:pt>
                <c:pt idx="2">
                  <c:v>17.739999999999998</c:v>
                </c:pt>
                <c:pt idx="3">
                  <c:v>19.329999999999998</c:v>
                </c:pt>
                <c:pt idx="4">
                  <c:v>21.44</c:v>
                </c:pt>
              </c:numCache>
            </c:numRef>
          </c:val>
          <c:extLst>
            <c:ext xmlns:c16="http://schemas.microsoft.com/office/drawing/2014/chart" uri="{C3380CC4-5D6E-409C-BE32-E72D297353CC}">
              <c16:uniqueId val="{00000000-7EE2-4291-8457-5BFB151FC0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7EE2-4291-8457-5BFB151FC0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897.53</c:v>
                </c:pt>
                <c:pt idx="1">
                  <c:v>835.46</c:v>
                </c:pt>
                <c:pt idx="2">
                  <c:v>785.39</c:v>
                </c:pt>
                <c:pt idx="3">
                  <c:v>717.4</c:v>
                </c:pt>
                <c:pt idx="4">
                  <c:v>646.49</c:v>
                </c:pt>
              </c:numCache>
            </c:numRef>
          </c:val>
          <c:extLst>
            <c:ext xmlns:c16="http://schemas.microsoft.com/office/drawing/2014/chart" uri="{C3380CC4-5D6E-409C-BE32-E72D297353CC}">
              <c16:uniqueId val="{00000000-553F-48DE-842F-9097C4C5F9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53F-48DE-842F-9097C4C5F9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58.49</c:v>
                </c:pt>
                <c:pt idx="1">
                  <c:v>62.55</c:v>
                </c:pt>
                <c:pt idx="2">
                  <c:v>62.97</c:v>
                </c:pt>
                <c:pt idx="3">
                  <c:v>62.91</c:v>
                </c:pt>
                <c:pt idx="4">
                  <c:v>60.75</c:v>
                </c:pt>
              </c:numCache>
            </c:numRef>
          </c:val>
          <c:extLst>
            <c:ext xmlns:c16="http://schemas.microsoft.com/office/drawing/2014/chart" uri="{C3380CC4-5D6E-409C-BE32-E72D297353CC}">
              <c16:uniqueId val="{00000000-4970-4B12-BCB8-697D9DCF75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970-4B12-BCB8-697D9DCF75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264.95999999999998</c:v>
                </c:pt>
                <c:pt idx="1">
                  <c:v>247.92</c:v>
                </c:pt>
                <c:pt idx="2">
                  <c:v>238.66</c:v>
                </c:pt>
                <c:pt idx="3">
                  <c:v>237.33</c:v>
                </c:pt>
                <c:pt idx="4">
                  <c:v>244.49</c:v>
                </c:pt>
              </c:numCache>
            </c:numRef>
          </c:val>
          <c:extLst>
            <c:ext xmlns:c16="http://schemas.microsoft.com/office/drawing/2014/chart" uri="{C3380CC4-5D6E-409C-BE32-E72D297353CC}">
              <c16:uniqueId val="{00000000-BCC9-4A07-9EA5-E9B27A7260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CC9-4A07-9EA5-E9B27A7260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大村市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97336</v>
      </c>
      <c r="AM8" s="51"/>
      <c r="AN8" s="51"/>
      <c r="AO8" s="51"/>
      <c r="AP8" s="51"/>
      <c r="AQ8" s="51"/>
      <c r="AR8" s="51"/>
      <c r="AS8" s="51"/>
      <c r="AT8" s="46">
        <f>データ!T6</f>
        <v>126.73</v>
      </c>
      <c r="AU8" s="46"/>
      <c r="AV8" s="46"/>
      <c r="AW8" s="46"/>
      <c r="AX8" s="46"/>
      <c r="AY8" s="46"/>
      <c r="AZ8" s="46"/>
      <c r="BA8" s="46"/>
      <c r="BB8" s="46">
        <f>データ!U6</f>
        <v>768.06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68.39</v>
      </c>
      <c r="J10" s="46"/>
      <c r="K10" s="46"/>
      <c r="L10" s="46"/>
      <c r="M10" s="46"/>
      <c r="N10" s="46"/>
      <c r="O10" s="46"/>
      <c r="P10" s="46">
        <f>データ!P6</f>
        <v>6.84</v>
      </c>
      <c r="Q10" s="46"/>
      <c r="R10" s="46"/>
      <c r="S10" s="46"/>
      <c r="T10" s="46"/>
      <c r="U10" s="46"/>
      <c r="V10" s="46"/>
      <c r="W10" s="46">
        <f>データ!Q6</f>
        <v>84.46</v>
      </c>
      <c r="X10" s="46"/>
      <c r="Y10" s="46"/>
      <c r="Z10" s="46"/>
      <c r="AA10" s="46"/>
      <c r="AB10" s="46"/>
      <c r="AC10" s="46"/>
      <c r="AD10" s="51">
        <f>データ!R6</f>
        <v>3003</v>
      </c>
      <c r="AE10" s="51"/>
      <c r="AF10" s="51"/>
      <c r="AG10" s="51"/>
      <c r="AH10" s="51"/>
      <c r="AI10" s="51"/>
      <c r="AJ10" s="51"/>
      <c r="AK10" s="2"/>
      <c r="AL10" s="51">
        <f>データ!V6</f>
        <v>6657</v>
      </c>
      <c r="AM10" s="51"/>
      <c r="AN10" s="51"/>
      <c r="AO10" s="51"/>
      <c r="AP10" s="51"/>
      <c r="AQ10" s="51"/>
      <c r="AR10" s="51"/>
      <c r="AS10" s="51"/>
      <c r="AT10" s="46">
        <f>データ!W6</f>
        <v>2.34</v>
      </c>
      <c r="AU10" s="46"/>
      <c r="AV10" s="46"/>
      <c r="AW10" s="46"/>
      <c r="AX10" s="46"/>
      <c r="AY10" s="46"/>
      <c r="AZ10" s="46"/>
      <c r="BA10" s="46"/>
      <c r="BB10" s="46">
        <f>データ!X6</f>
        <v>2844.87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wi0NTPjr68wrXUG/ZUU6bA6zPBYwFc/VS8YoOLp2Ak8g5nTN2bNLSJmNE0B3GAuYqcDxFgy+9YMxA4CPnximg==" saltValue="5lIqmD8fwgQ1E/to9ZIP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422053</v>
      </c>
      <c r="D6" s="33">
        <f t="shared" si="3"/>
        <v>46</v>
      </c>
      <c r="E6" s="33">
        <f t="shared" si="3"/>
        <v>17</v>
      </c>
      <c r="F6" s="33">
        <f t="shared" si="3"/>
        <v>5</v>
      </c>
      <c r="G6" s="33">
        <f t="shared" si="3"/>
        <v>0</v>
      </c>
      <c r="H6" s="33" t="str">
        <f t="shared" si="3"/>
        <v>長崎県　大村市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68.39</v>
      </c>
      <c r="P6" s="34">
        <f t="shared" si="3"/>
        <v>6.84</v>
      </c>
      <c r="Q6" s="34">
        <f t="shared" si="3"/>
        <v>84.46</v>
      </c>
      <c r="R6" s="34">
        <f t="shared" si="3"/>
        <v>3003</v>
      </c>
      <c r="S6" s="34">
        <f t="shared" si="3"/>
        <v>97336</v>
      </c>
      <c r="T6" s="34">
        <f t="shared" si="3"/>
        <v>126.73</v>
      </c>
      <c r="U6" s="34">
        <f t="shared" si="3"/>
        <v>768.06</v>
      </c>
      <c r="V6" s="34">
        <f t="shared" si="3"/>
        <v>6657</v>
      </c>
      <c r="W6" s="34">
        <f t="shared" si="3"/>
        <v>2.34</v>
      </c>
      <c r="X6" s="34">
        <f t="shared" si="3"/>
        <v>2844.87</v>
      </c>
      <c r="Y6" s="35">
        <f>IF(Y7="",NA(),Y7)</f>
        <v>114.24</v>
      </c>
      <c r="Z6" s="35">
        <f t="shared" ref="Z6:AH6" si="4">IF(Z7="",NA(),Z7)</f>
        <v>116.6</v>
      </c>
      <c r="AA6" s="35">
        <f t="shared" si="4"/>
        <v>116.91</v>
      </c>
      <c r="AB6" s="35">
        <f t="shared" si="4"/>
        <v>117.34</v>
      </c>
      <c r="AC6" s="35">
        <f t="shared" si="4"/>
        <v>116.18</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25.41</v>
      </c>
      <c r="AV6" s="35">
        <f t="shared" ref="AV6:BD6" si="6">IF(AV7="",NA(),AV7)</f>
        <v>20.78</v>
      </c>
      <c r="AW6" s="35">
        <f t="shared" si="6"/>
        <v>17.739999999999998</v>
      </c>
      <c r="AX6" s="35">
        <f t="shared" si="6"/>
        <v>19.329999999999998</v>
      </c>
      <c r="AY6" s="35">
        <f t="shared" si="6"/>
        <v>21.44</v>
      </c>
      <c r="AZ6" s="35">
        <f t="shared" si="6"/>
        <v>31.84</v>
      </c>
      <c r="BA6" s="35">
        <f t="shared" si="6"/>
        <v>29.91</v>
      </c>
      <c r="BB6" s="35">
        <f t="shared" si="6"/>
        <v>29.54</v>
      </c>
      <c r="BC6" s="35">
        <f t="shared" si="6"/>
        <v>26.99</v>
      </c>
      <c r="BD6" s="35">
        <f t="shared" si="6"/>
        <v>29.13</v>
      </c>
      <c r="BE6" s="34" t="str">
        <f>IF(BE7="","",IF(BE7="-","【-】","【"&amp;SUBSTITUTE(TEXT(BE7,"#,##0.00"),"-","△")&amp;"】"))</f>
        <v>【32.80】</v>
      </c>
      <c r="BF6" s="35">
        <f>IF(BF7="",NA(),BF7)</f>
        <v>897.53</v>
      </c>
      <c r="BG6" s="35">
        <f t="shared" ref="BG6:BO6" si="7">IF(BG7="",NA(),BG7)</f>
        <v>835.46</v>
      </c>
      <c r="BH6" s="35">
        <f t="shared" si="7"/>
        <v>785.39</v>
      </c>
      <c r="BI6" s="35">
        <f t="shared" si="7"/>
        <v>717.4</v>
      </c>
      <c r="BJ6" s="35">
        <f t="shared" si="7"/>
        <v>646.49</v>
      </c>
      <c r="BK6" s="35">
        <f t="shared" si="7"/>
        <v>974.93</v>
      </c>
      <c r="BL6" s="35">
        <f t="shared" si="7"/>
        <v>855.8</v>
      </c>
      <c r="BM6" s="35">
        <f t="shared" si="7"/>
        <v>789.46</v>
      </c>
      <c r="BN6" s="35">
        <f t="shared" si="7"/>
        <v>826.83</v>
      </c>
      <c r="BO6" s="35">
        <f t="shared" si="7"/>
        <v>867.83</v>
      </c>
      <c r="BP6" s="34" t="str">
        <f>IF(BP7="","",IF(BP7="-","【-】","【"&amp;SUBSTITUTE(TEXT(BP7,"#,##0.00"),"-","△")&amp;"】"))</f>
        <v>【832.52】</v>
      </c>
      <c r="BQ6" s="35">
        <f>IF(BQ7="",NA(),BQ7)</f>
        <v>58.49</v>
      </c>
      <c r="BR6" s="35">
        <f t="shared" ref="BR6:BZ6" si="8">IF(BR7="",NA(),BR7)</f>
        <v>62.55</v>
      </c>
      <c r="BS6" s="35">
        <f t="shared" si="8"/>
        <v>62.97</v>
      </c>
      <c r="BT6" s="35">
        <f t="shared" si="8"/>
        <v>62.91</v>
      </c>
      <c r="BU6" s="35">
        <f t="shared" si="8"/>
        <v>60.75</v>
      </c>
      <c r="BV6" s="35">
        <f t="shared" si="8"/>
        <v>55.32</v>
      </c>
      <c r="BW6" s="35">
        <f t="shared" si="8"/>
        <v>59.8</v>
      </c>
      <c r="BX6" s="35">
        <f t="shared" si="8"/>
        <v>57.77</v>
      </c>
      <c r="BY6" s="35">
        <f t="shared" si="8"/>
        <v>57.31</v>
      </c>
      <c r="BZ6" s="35">
        <f t="shared" si="8"/>
        <v>57.08</v>
      </c>
      <c r="CA6" s="34" t="str">
        <f>IF(CA7="","",IF(CA7="-","【-】","【"&amp;SUBSTITUTE(TEXT(CA7,"#,##0.00"),"-","△")&amp;"】"))</f>
        <v>【60.94】</v>
      </c>
      <c r="CB6" s="35">
        <f>IF(CB7="",NA(),CB7)</f>
        <v>264.95999999999998</v>
      </c>
      <c r="CC6" s="35">
        <f t="shared" ref="CC6:CK6" si="9">IF(CC7="",NA(),CC7)</f>
        <v>247.92</v>
      </c>
      <c r="CD6" s="35">
        <f t="shared" si="9"/>
        <v>238.66</v>
      </c>
      <c r="CE6" s="35">
        <f t="shared" si="9"/>
        <v>237.33</v>
      </c>
      <c r="CF6" s="35">
        <f t="shared" si="9"/>
        <v>244.49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68.44</v>
      </c>
      <c r="CN6" s="35">
        <f t="shared" ref="CN6:CV6" si="10">IF(CN7="",NA(),CN7)</f>
        <v>67.52</v>
      </c>
      <c r="CO6" s="35">
        <f t="shared" si="10"/>
        <v>67.06</v>
      </c>
      <c r="CP6" s="35">
        <f t="shared" si="10"/>
        <v>67.75</v>
      </c>
      <c r="CQ6" s="35">
        <f t="shared" si="10"/>
        <v>67.64</v>
      </c>
      <c r="CR6" s="35">
        <f t="shared" si="10"/>
        <v>60.65</v>
      </c>
      <c r="CS6" s="35">
        <f t="shared" si="10"/>
        <v>51.75</v>
      </c>
      <c r="CT6" s="35">
        <f t="shared" si="10"/>
        <v>50.68</v>
      </c>
      <c r="CU6" s="35">
        <f t="shared" si="10"/>
        <v>50.14</v>
      </c>
      <c r="CV6" s="35">
        <f t="shared" si="10"/>
        <v>54.83</v>
      </c>
      <c r="CW6" s="34" t="str">
        <f>IF(CW7="","",IF(CW7="-","【-】","【"&amp;SUBSTITUTE(TEXT(CW7,"#,##0.00"),"-","△")&amp;"】"))</f>
        <v>【54.84】</v>
      </c>
      <c r="CX6" s="35">
        <f>IF(CX7="",NA(),CX7)</f>
        <v>94.31</v>
      </c>
      <c r="CY6" s="35">
        <f t="shared" ref="CY6:DG6" si="11">IF(CY7="",NA(),CY7)</f>
        <v>94.42</v>
      </c>
      <c r="CZ6" s="35">
        <f t="shared" si="11"/>
        <v>94.48</v>
      </c>
      <c r="DA6" s="35">
        <f t="shared" si="11"/>
        <v>95.13</v>
      </c>
      <c r="DB6" s="35">
        <f t="shared" si="11"/>
        <v>95.13</v>
      </c>
      <c r="DC6" s="35">
        <f t="shared" si="11"/>
        <v>84.58</v>
      </c>
      <c r="DD6" s="35">
        <f t="shared" si="11"/>
        <v>84.84</v>
      </c>
      <c r="DE6" s="35">
        <f t="shared" si="11"/>
        <v>84.86</v>
      </c>
      <c r="DF6" s="35">
        <f t="shared" si="11"/>
        <v>84.98</v>
      </c>
      <c r="DG6" s="35">
        <f t="shared" si="11"/>
        <v>84.7</v>
      </c>
      <c r="DH6" s="34" t="str">
        <f>IF(DH7="","",IF(DH7="-","【-】","【"&amp;SUBSTITUTE(TEXT(DH7,"#,##0.00"),"-","△")&amp;"】"))</f>
        <v>【86.60】</v>
      </c>
      <c r="DI6" s="35">
        <f>IF(DI7="",NA(),DI7)</f>
        <v>34.53</v>
      </c>
      <c r="DJ6" s="35">
        <f t="shared" ref="DJ6:DR6" si="12">IF(DJ7="",NA(),DJ7)</f>
        <v>36.29</v>
      </c>
      <c r="DK6" s="35">
        <f t="shared" si="12"/>
        <v>38.049999999999997</v>
      </c>
      <c r="DL6" s="35">
        <f t="shared" si="12"/>
        <v>39.840000000000003</v>
      </c>
      <c r="DM6" s="35">
        <f t="shared" si="12"/>
        <v>41.63</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422053</v>
      </c>
      <c r="D7" s="37">
        <v>46</v>
      </c>
      <c r="E7" s="37">
        <v>17</v>
      </c>
      <c r="F7" s="37">
        <v>5</v>
      </c>
      <c r="G7" s="37">
        <v>0</v>
      </c>
      <c r="H7" s="37" t="s">
        <v>96</v>
      </c>
      <c r="I7" s="37" t="s">
        <v>97</v>
      </c>
      <c r="J7" s="37" t="s">
        <v>98</v>
      </c>
      <c r="K7" s="37" t="s">
        <v>99</v>
      </c>
      <c r="L7" s="37" t="s">
        <v>100</v>
      </c>
      <c r="M7" s="37" t="s">
        <v>101</v>
      </c>
      <c r="N7" s="38" t="s">
        <v>102</v>
      </c>
      <c r="O7" s="38">
        <v>68.39</v>
      </c>
      <c r="P7" s="38">
        <v>6.84</v>
      </c>
      <c r="Q7" s="38">
        <v>84.46</v>
      </c>
      <c r="R7" s="38">
        <v>3003</v>
      </c>
      <c r="S7" s="38">
        <v>97336</v>
      </c>
      <c r="T7" s="38">
        <v>126.73</v>
      </c>
      <c r="U7" s="38">
        <v>768.06</v>
      </c>
      <c r="V7" s="38">
        <v>6657</v>
      </c>
      <c r="W7" s="38">
        <v>2.34</v>
      </c>
      <c r="X7" s="38">
        <v>2844.87</v>
      </c>
      <c r="Y7" s="38">
        <v>114.24</v>
      </c>
      <c r="Z7" s="38">
        <v>116.6</v>
      </c>
      <c r="AA7" s="38">
        <v>116.91</v>
      </c>
      <c r="AB7" s="38">
        <v>117.34</v>
      </c>
      <c r="AC7" s="38">
        <v>116.18</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25.41</v>
      </c>
      <c r="AV7" s="38">
        <v>20.78</v>
      </c>
      <c r="AW7" s="38">
        <v>17.739999999999998</v>
      </c>
      <c r="AX7" s="38">
        <v>19.329999999999998</v>
      </c>
      <c r="AY7" s="38">
        <v>21.44</v>
      </c>
      <c r="AZ7" s="38">
        <v>31.84</v>
      </c>
      <c r="BA7" s="38">
        <v>29.91</v>
      </c>
      <c r="BB7" s="38">
        <v>29.54</v>
      </c>
      <c r="BC7" s="38">
        <v>26.99</v>
      </c>
      <c r="BD7" s="38">
        <v>29.13</v>
      </c>
      <c r="BE7" s="38">
        <v>32.799999999999997</v>
      </c>
      <c r="BF7" s="38">
        <v>897.53</v>
      </c>
      <c r="BG7" s="38">
        <v>835.46</v>
      </c>
      <c r="BH7" s="38">
        <v>785.39</v>
      </c>
      <c r="BI7" s="38">
        <v>717.4</v>
      </c>
      <c r="BJ7" s="38">
        <v>646.49</v>
      </c>
      <c r="BK7" s="38">
        <v>974.93</v>
      </c>
      <c r="BL7" s="38">
        <v>855.8</v>
      </c>
      <c r="BM7" s="38">
        <v>789.46</v>
      </c>
      <c r="BN7" s="38">
        <v>826.83</v>
      </c>
      <c r="BO7" s="38">
        <v>867.83</v>
      </c>
      <c r="BP7" s="38">
        <v>832.52</v>
      </c>
      <c r="BQ7" s="38">
        <v>58.49</v>
      </c>
      <c r="BR7" s="38">
        <v>62.55</v>
      </c>
      <c r="BS7" s="38">
        <v>62.97</v>
      </c>
      <c r="BT7" s="38">
        <v>62.91</v>
      </c>
      <c r="BU7" s="38">
        <v>60.75</v>
      </c>
      <c r="BV7" s="38">
        <v>55.32</v>
      </c>
      <c r="BW7" s="38">
        <v>59.8</v>
      </c>
      <c r="BX7" s="38">
        <v>57.77</v>
      </c>
      <c r="BY7" s="38">
        <v>57.31</v>
      </c>
      <c r="BZ7" s="38">
        <v>57.08</v>
      </c>
      <c r="CA7" s="38">
        <v>60.94</v>
      </c>
      <c r="CB7" s="38">
        <v>264.95999999999998</v>
      </c>
      <c r="CC7" s="38">
        <v>247.92</v>
      </c>
      <c r="CD7" s="38">
        <v>238.66</v>
      </c>
      <c r="CE7" s="38">
        <v>237.33</v>
      </c>
      <c r="CF7" s="38">
        <v>244.49</v>
      </c>
      <c r="CG7" s="38">
        <v>283.17</v>
      </c>
      <c r="CH7" s="38">
        <v>263.76</v>
      </c>
      <c r="CI7" s="38">
        <v>274.35000000000002</v>
      </c>
      <c r="CJ7" s="38">
        <v>273.52</v>
      </c>
      <c r="CK7" s="38">
        <v>274.99</v>
      </c>
      <c r="CL7" s="38">
        <v>253.04</v>
      </c>
      <c r="CM7" s="38">
        <v>68.44</v>
      </c>
      <c r="CN7" s="38">
        <v>67.52</v>
      </c>
      <c r="CO7" s="38">
        <v>67.06</v>
      </c>
      <c r="CP7" s="38">
        <v>67.75</v>
      </c>
      <c r="CQ7" s="38">
        <v>67.64</v>
      </c>
      <c r="CR7" s="38">
        <v>60.65</v>
      </c>
      <c r="CS7" s="38">
        <v>51.75</v>
      </c>
      <c r="CT7" s="38">
        <v>50.68</v>
      </c>
      <c r="CU7" s="38">
        <v>50.14</v>
      </c>
      <c r="CV7" s="38">
        <v>54.83</v>
      </c>
      <c r="CW7" s="38">
        <v>54.84</v>
      </c>
      <c r="CX7" s="38">
        <v>94.31</v>
      </c>
      <c r="CY7" s="38">
        <v>94.42</v>
      </c>
      <c r="CZ7" s="38">
        <v>94.48</v>
      </c>
      <c r="DA7" s="38">
        <v>95.13</v>
      </c>
      <c r="DB7" s="38">
        <v>95.13</v>
      </c>
      <c r="DC7" s="38">
        <v>84.58</v>
      </c>
      <c r="DD7" s="38">
        <v>84.84</v>
      </c>
      <c r="DE7" s="38">
        <v>84.86</v>
      </c>
      <c r="DF7" s="38">
        <v>84.98</v>
      </c>
      <c r="DG7" s="38">
        <v>84.7</v>
      </c>
      <c r="DH7" s="38">
        <v>86.6</v>
      </c>
      <c r="DI7" s="38">
        <v>34.53</v>
      </c>
      <c r="DJ7" s="38">
        <v>36.29</v>
      </c>
      <c r="DK7" s="38">
        <v>38.049999999999997</v>
      </c>
      <c r="DL7" s="38">
        <v>39.840000000000003</v>
      </c>
      <c r="DM7" s="38">
        <v>41.63</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大村市水道局</cp:lastModifiedBy>
  <cp:lastPrinted>2022-01-21T00:01:15Z</cp:lastPrinted>
  <dcterms:created xsi:type="dcterms:W3CDTF">2021-12-03T07:35:10Z</dcterms:created>
  <dcterms:modified xsi:type="dcterms:W3CDTF">2022-01-21T00:02:45Z</dcterms:modified>
  <cp:category/>
</cp:coreProperties>
</file>