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水道局\水道局財務課\経理係\●40経営比較分析の公表\令和03年度（R2決算）\02_回答\下水道\"/>
    </mc:Choice>
  </mc:AlternateContent>
  <workbookProtection workbookAlgorithmName="SHA-512" workbookHashValue="0FggW1o/oSehEN4YKeZaMu9TIt4u+ad93VCaoj2u66MRaC+RWQMau7ktp2rBGr2k2p+sCoX1milk03UHCNZohA==" workbookSaltValue="NDH47gSeHoa+AcI4RV0z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<sst xmlns="http://schemas.openxmlformats.org/spreadsheetml/2006/main" count="231" uniqueCount="118">
  <si>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</si>
  <si>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</si>
  <si>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</si>
  <si>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</si>
  <si>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</si>
  <si>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</si>
  <si>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</si>
  <si>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</si>
  <si>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</si>
  <si>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</si>
  <si>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</si>
  <si>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</si>
  <si>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</si>
  <si>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</si>
  <si>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</si>
  <si>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</si>
  <si>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</si>
  <si>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</si>
  <si>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</si>
  <si>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</si>
  <si>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</si>
  <si>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</si>
  <si>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</si>
  <si>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</si>
  <si>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</si>
  <si>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</si>
  <si>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</si>
  <si>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</si>
  <si>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</si>
  <si>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</si>
  <si>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</si>
  <si>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</si>
  <si>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</si>
  <si>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</si>
  <si>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</si>
  <si>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</si>
  <si>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</si>
  <si>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</si>
  <si>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</si>
  <si>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</si>
  <si>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</si>
  <si>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</si>
  <si>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</si>
  <si>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</si>
  <si>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</si>
  <si>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</si>
  <si>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</si>
  <si>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</si>
  <si>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</si>
  <si>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</si>
  <si>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</si>
  <si>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</si>
  <si>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</si>
  <si>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</si>
  <si>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</si>
  <si>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</si>
  <si>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</si>
  <si>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</si>
  <si>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</si>
  <si>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</si>
  <si>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</si>
  <si>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</si>
  <si>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</si>
  <si>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</si>
  <si>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</si>
  <si>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</si>
  <si>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</si>
  <si>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</si>
  <si>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</si>
  <si>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</si>
  <si>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</si>
  <si>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</si>
  <si>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</si>
  <si>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</si>
  <si>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</si>
  <si>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</si>
  <si>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</si>
  <si>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</si>
  <si>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</si>
  <si>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</si>
  <si>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</si>
  <si>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</si>
  <si>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</si>
  <si>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</si>
  <si>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</si>
  <si>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</si>
  <si>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</si>
  <si>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</si>
  <si>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</si>
  <si>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</si>
  <si>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</si>
  <si>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</si>
  <si>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</si>
  <si>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</si>
  <si>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</si>
  <si>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</si>
  <si>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</si>
  <si>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</si>
  <si>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</si>
  <si>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</si>
  <si>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</si>
  <si>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</si>
  <si>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</si>
  <si>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</si>
  <si>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</si>
  <si>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</si>
  <si>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</si>
  <si>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</si>
  <si>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</si>
  <si>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</si>
  <si>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</si>
  <si>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</si>
  <si>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</si>
  <si>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</si>
  <si>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</si>
  <si>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 有形固定資産減価償却率、② 管渠老朽化率、③管渠改善率
　本市は供用開始から60年以上経過しているため、有形固定資産減価償却率は他都市よりも老朽化が現れた状況になっている。
　管渠老朽化率は、標準耐用年数（50年）を超過した管渠の増加により年々上昇しているが、全てを更新すると莫大な費用が必要となるうえ非効率であるため、ストックマネジメント計画を策定し目標耐用年数を設定したうえで計画的かつ効率的な改築更新等を実施している。
　管渠改善率は、前年度より約0.2ポイント減少し、類似団体平均値を下回っているが、事業費と業務量の平準化を図り必要に応じて年度間で調整することで計画的に実施している。</t>
    <rPh sb="223" eb="226">
      <t>ゼンネンド</t>
    </rPh>
    <rPh sb="228" eb="229">
      <t>ヤク</t>
    </rPh>
    <rPh sb="236" eb="238">
      <t>ゲンショウ</t>
    </rPh>
    <rPh sb="248" eb="249">
      <t>シタ</t>
    </rPh>
    <rPh sb="258" eb="259">
      <t>ヒ</t>
    </rPh>
    <rPh sb="260" eb="263">
      <t>ギョウムリョウ</t>
    </rPh>
    <rPh sb="264" eb="267">
      <t>ヘイジュンカ</t>
    </rPh>
    <rPh sb="268" eb="269">
      <t>ハカ</t>
    </rPh>
    <rPh sb="270" eb="272">
      <t>ヒツヨウ</t>
    </rPh>
    <rPh sb="273" eb="274">
      <t>オウ</t>
    </rPh>
    <rPh sb="280" eb="282">
      <t>チョウセイ</t>
    </rPh>
    <rPh sb="287" eb="289">
      <t>ケイカク</t>
    </rPh>
    <rPh sb="289" eb="290">
      <t>テキ</t>
    </rPh>
    <rPh sb="291" eb="293">
      <t>ジッシ</t>
    </rPh>
    <phoneticPr fontId="4"/>
  </si>
  <si>
    <t>　経常収支においては一定保たれているものの、汚水処理に係る費用を使用料だけでなく、一般会計繰入金で賄っている状況である。
　本市では、未だに多くの下水道の未普及地域を抱えているため、最適な整備エリアを設定しつつ、早急に未普及地域の解消を図る必要がある。
　また、供用開始から60年以上経過しており、改築・更新なども同時に進めていく必要があるため、ストックマネジメント計画に基づく計画的な改築・更新の実施により、施設管理の最適化に努めている。
　今後も経費削減に努めるとともに、使用料収入の増加を図るため普及率及び水洗化率の向上に取り組んでいく。</t>
    <phoneticPr fontId="4"/>
  </si>
  <si>
    <r>
      <rPr>
        <sz val="9.5"/>
        <rFont val="ＭＳ ゴシック"/>
        <family val="3"/>
        <charset val="128"/>
      </rPr>
      <t xml:space="preserve">①経常収支比率、②累積欠損金比率、③流動比率
　経常収支比率は、類似団体平均値を下回っているが100%以上である。流動比率は100％以上かつ類似団体平均値を上回っており、一時借入金もなく累積欠損金も生じていないため健全な状態といえる。　
④企業債残高対事業規模比率
　企業債残高が増加し比率が上昇した。類似団体平均値は事業規模の約9倍の企業債を保有した状態であるのに対し、本市は事業規模の約14倍を保有した状態となっている。
⑤経費回収率、⑥汚水処理原価
　有収水量が減少したため、経費回収率は昨年度を下回った。汚水処理原価は類似団体平均値より安価になっている。これは、本市が普及拡大の途中であるため、類似団体より汚水処理費が安価であることと考えられる。
</t>
    </r>
    <r>
      <rPr>
        <b/>
        <sz val="9.5"/>
        <rFont val="ＭＳ ゴシック"/>
        <family val="3"/>
        <charset val="128"/>
      </rPr>
      <t xml:space="preserve">
</t>
    </r>
    <r>
      <rPr>
        <sz val="9.5"/>
        <rFont val="ＭＳ ゴシック"/>
        <family val="3"/>
        <charset val="128"/>
      </rPr>
      <t>⑦施設利用率
　降雨量の多寡による地下水位の変動が、晴天時の流入水量の増減に影響を与えている可能性もあるが、施設利用率は前年度より約0.4ポイント増加しており、普及拡大の途中であることを考慮すれば適正な範囲で推移していると考える。
⑧水洗化率
　本市は、現在も下水道の普及拡大に向けて整備を進めており、供用開始から間もない区域があるため、水洗化率は上昇傾向にあるが、類似団体平均値と比べると低い状況である。</t>
    </r>
    <rPh sb="93" eb="95">
      <t>ルイセキ</t>
    </rPh>
    <rPh sb="107" eb="109">
      <t>ケンゼン</t>
    </rPh>
    <rPh sb="233" eb="235">
      <t>スイリョウ</t>
    </rPh>
    <rPh sb="236" eb="238">
      <t>ゲンショウ</t>
    </rPh>
    <rPh sb="249" eb="252">
      <t>サクネンド</t>
    </rPh>
    <rPh sb="253" eb="255">
      <t>シタマワ</t>
    </rPh>
    <rPh sb="353" eb="355">
      <t>ヘンドウ</t>
    </rPh>
    <rPh sb="501" eb="504">
      <t>スイセンカ</t>
    </rPh>
    <rPh sb="504" eb="505">
      <t>リツ</t>
    </rPh>
    <rPh sb="506" eb="508">
      <t>ジョウショウ</t>
    </rPh>
    <rPh sb="508" eb="510">
      <t>ケイコウ</t>
    </rPh>
    <rPh sb="529" eb="53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</si>
</sst>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9.5"/>
      <name val="ＭＳ ゴシック"/>
      <family val="3"/>
      <charset val="128"/>
    </font>
    <font>
      <sz val="9.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0.19</c:v>
                </c:pt>
                <c:pt idx="1">
                  <c:v>0.21</c:v>
                </c:pt>
                <c:pt idx="2">
                  <c:v>0.4</c:v>
                </c:pt>
                <c:pt idx="3">
                  <c:v>0.39</c:v>
                </c:pt>
                <c:pt idx="4">
                  <c:v>0.21</c:v>
                </c:pt>
              </c:numCache>
            </c:numRef>
          </c:val>
          <c:extLst>
            <c:ext xmlns:c16="http://schemas.microsoft.com/office/drawing/2014/chart" uri="{C3380CC4-5D6E-409C-BE32-E72D297353CC}">
              <c16:uniqueId val="{00000000-CDAF-47E6-91AC-65563CF467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CDAF-47E6-91AC-65563CF467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58.63</c:v>
                </c:pt>
                <c:pt idx="1">
                  <c:v>54.17</c:v>
                </c:pt>
                <c:pt idx="2">
                  <c:v>53.09</c:v>
                </c:pt>
                <c:pt idx="3">
                  <c:v>54.75</c:v>
                </c:pt>
                <c:pt idx="4">
                  <c:v>55.11</c:v>
                </c:pt>
              </c:numCache>
            </c:numRef>
          </c:val>
          <c:extLst>
            <c:ext xmlns:c16="http://schemas.microsoft.com/office/drawing/2014/chart" uri="{C3380CC4-5D6E-409C-BE32-E72D297353CC}">
              <c16:uniqueId val="{00000000-4760-48EA-A1D1-E6200CA093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4760-48EA-A1D1-E6200CA093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91.27</c:v>
                </c:pt>
                <c:pt idx="1">
                  <c:v>91.7</c:v>
                </c:pt>
                <c:pt idx="2">
                  <c:v>91.51</c:v>
                </c:pt>
                <c:pt idx="3">
                  <c:v>91.74</c:v>
                </c:pt>
                <c:pt idx="4">
                  <c:v>91.98</c:v>
                </c:pt>
              </c:numCache>
            </c:numRef>
          </c:val>
          <c:extLst>
            <c:ext xmlns:c16="http://schemas.microsoft.com/office/drawing/2014/chart" uri="{C3380CC4-5D6E-409C-BE32-E72D297353CC}">
              <c16:uniqueId val="{00000000-1463-4BC6-A7C4-6EA1BE17D2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1463-4BC6-A7C4-6EA1BE17D2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105.01</c:v>
                </c:pt>
                <c:pt idx="1">
                  <c:v>105.96</c:v>
                </c:pt>
                <c:pt idx="2">
                  <c:v>104.27</c:v>
                </c:pt>
                <c:pt idx="3">
                  <c:v>104.39</c:v>
                </c:pt>
                <c:pt idx="4">
                  <c:v>102.98</c:v>
                </c:pt>
              </c:numCache>
            </c:numRef>
          </c:val>
          <c:extLst>
            <c:ext xmlns:c16="http://schemas.microsoft.com/office/drawing/2014/chart" uri="{C3380CC4-5D6E-409C-BE32-E72D297353CC}">
              <c16:uniqueId val="{00000000-DED3-45E3-9D62-0C172447CD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DED3-45E3-9D62-0C172447CD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38.369999999999997</c:v>
                </c:pt>
                <c:pt idx="1">
                  <c:v>39.15</c:v>
                </c:pt>
                <c:pt idx="2">
                  <c:v>39.82</c:v>
                </c:pt>
                <c:pt idx="3">
                  <c:v>40.369999999999997</c:v>
                </c:pt>
                <c:pt idx="4">
                  <c:v>41.34</c:v>
                </c:pt>
              </c:numCache>
            </c:numRef>
          </c:val>
          <c:extLst>
            <c:ext xmlns:c16="http://schemas.microsoft.com/office/drawing/2014/chart" uri="{C3380CC4-5D6E-409C-BE32-E72D297353CC}">
              <c16:uniqueId val="{00000000-D915-473F-A364-138F035244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D915-473F-A364-138F035244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8.7100000000000009</c:v>
                </c:pt>
                <c:pt idx="1">
                  <c:v>10.42</c:v>
                </c:pt>
                <c:pt idx="2">
                  <c:v>11.88</c:v>
                </c:pt>
                <c:pt idx="3">
                  <c:v>12.96</c:v>
                </c:pt>
                <c:pt idx="4">
                  <c:v>14.09</c:v>
                </c:pt>
              </c:numCache>
            </c:numRef>
          </c:val>
          <c:extLst>
            <c:ext xmlns:c16="http://schemas.microsoft.com/office/drawing/2014/chart" uri="{C3380CC4-5D6E-409C-BE32-E72D297353CC}">
              <c16:uniqueId val="{00000000-6C85-45A7-AF7A-45A892F191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6C85-45A7-AF7A-45A892F191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36-45EB-ACFF-DE59AD584E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5436-45EB-ACFF-DE59AD584E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146.30000000000001</c:v>
                </c:pt>
                <c:pt idx="1">
                  <c:v>141.04</c:v>
                </c:pt>
                <c:pt idx="2">
                  <c:v>152.08000000000001</c:v>
                </c:pt>
                <c:pt idx="3">
                  <c:v>145.38</c:v>
                </c:pt>
                <c:pt idx="4">
                  <c:v>161.34</c:v>
                </c:pt>
              </c:numCache>
            </c:numRef>
          </c:val>
          <c:extLst>
            <c:ext xmlns:c16="http://schemas.microsoft.com/office/drawing/2014/chart" uri="{C3380CC4-5D6E-409C-BE32-E72D297353CC}">
              <c16:uniqueId val="{00000000-65F4-406C-AEEF-DA75931DB8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65F4-406C-AEEF-DA75931DB8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1111.1300000000001</c:v>
                </c:pt>
                <c:pt idx="1">
                  <c:v>1126.3399999999999</c:v>
                </c:pt>
                <c:pt idx="2">
                  <c:v>1170.3900000000001</c:v>
                </c:pt>
                <c:pt idx="3">
                  <c:v>1315.51</c:v>
                </c:pt>
                <c:pt idx="4">
                  <c:v>1444.25</c:v>
                </c:pt>
              </c:numCache>
            </c:numRef>
          </c:val>
          <c:extLst>
            <c:ext xmlns:c16="http://schemas.microsoft.com/office/drawing/2014/chart" uri="{C3380CC4-5D6E-409C-BE32-E72D297353CC}">
              <c16:uniqueId val="{00000000-0CDC-4520-B8CC-010007FD1C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0CDC-4520-B8CC-010007FD1C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98.77</c:v>
                </c:pt>
                <c:pt idx="1">
                  <c:v>99.18</c:v>
                </c:pt>
                <c:pt idx="2">
                  <c:v>99.74</c:v>
                </c:pt>
                <c:pt idx="3">
                  <c:v>99.22</c:v>
                </c:pt>
                <c:pt idx="4">
                  <c:v>96.15</c:v>
                </c:pt>
              </c:numCache>
            </c:numRef>
          </c:val>
          <c:extLst>
            <c:ext xmlns:c16="http://schemas.microsoft.com/office/drawing/2014/chart" uri="{C3380CC4-5D6E-409C-BE32-E72D297353CC}">
              <c16:uniqueId val="{00000000-7776-45E6-B131-C6B6EB3B9D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7776-45E6-B131-C6B6EB3B9D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150.84</c:v>
                </c:pt>
                <c:pt idx="1">
                  <c:v>150.13999999999999</c:v>
                </c:pt>
                <c:pt idx="2">
                  <c:v>148.72999999999999</c:v>
                </c:pt>
                <c:pt idx="3">
                  <c:v>148.77000000000001</c:v>
                </c:pt>
                <c:pt idx="4">
                  <c:v>150.38</c:v>
                </c:pt>
              </c:numCache>
            </c:numRef>
          </c:val>
          <c:extLst>
            <c:ext xmlns:c16="http://schemas.microsoft.com/office/drawing/2014/chart" uri="{C3380CC4-5D6E-409C-BE32-E72D297353CC}">
              <c16:uniqueId val="{00000000-A9F2-4E06-AB22-406FDB138A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A9F2-4E06-AB22-406FDB138A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6" zoomScale="80" zoomScaleNormal="80" workbookViewId="0">
      <selection activeCell="CB40" sqref="CB4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長崎県　佐世保市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3"/>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Ad</v>
      </c>
      <c r="X8" s="79"/>
      <c r="Y8" s="79"/>
      <c r="Z8" s="79"/>
      <c r="AA8" s="79"/>
      <c r="AB8" s="79"/>
      <c r="AC8" s="79"/>
      <c r="AD8" s="80" t="str">
        <f>データ!$M$6</f>
        <v>自治体職員</v>
      </c>
      <c r="AE8" s="80"/>
      <c r="AF8" s="80"/>
      <c r="AG8" s="80"/>
      <c r="AH8" s="80"/>
      <c r="AI8" s="80"/>
      <c r="AJ8" s="80"/>
      <c r="AK8" s="3"/>
      <c r="AL8" s="76">
        <f>データ!S6</f>
        <v>246441</v>
      </c>
      <c r="AM8" s="76"/>
      <c r="AN8" s="76"/>
      <c r="AO8" s="76"/>
      <c r="AP8" s="76"/>
      <c r="AQ8" s="76"/>
      <c r="AR8" s="76"/>
      <c r="AS8" s="76"/>
      <c r="AT8" s="75">
        <f>データ!T6</f>
        <v>426.01</v>
      </c>
      <c r="AU8" s="75"/>
      <c r="AV8" s="75"/>
      <c r="AW8" s="75"/>
      <c r="AX8" s="75"/>
      <c r="AY8" s="75"/>
      <c r="AZ8" s="75"/>
      <c r="BA8" s="75"/>
      <c r="BB8" s="75">
        <f>データ!U6</f>
        <v>578.49</v>
      </c>
      <c r="BC8" s="75"/>
      <c r="BD8" s="75"/>
      <c r="BE8" s="75"/>
      <c r="BF8" s="75"/>
      <c r="BG8" s="75"/>
      <c r="BH8" s="75"/>
      <c r="BI8" s="75"/>
      <c r="BJ8" s="3"/>
      <c r="BK8" s="3"/>
      <c r="BL8" s="77" t="s">
        <v>10</v>
      </c>
      <c r="BM8" s="78"/>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72" t="s">
        <v>16</v>
      </c>
      <c r="AE9" s="72"/>
      <c r="AF9" s="72"/>
      <c r="AG9" s="72"/>
      <c r="AH9" s="72"/>
      <c r="AI9" s="72"/>
      <c r="AJ9" s="72"/>
      <c r="AK9" s="3"/>
      <c r="AL9" s="72" t="s">
        <v>17</v>
      </c>
      <c r="AM9" s="72"/>
      <c r="AN9" s="72"/>
      <c r="AO9" s="72"/>
      <c r="AP9" s="72"/>
      <c r="AQ9" s="72"/>
      <c r="AR9" s="72"/>
      <c r="AS9" s="72"/>
      <c r="AT9" s="72" t="s">
        <v>18</v>
      </c>
      <c r="AU9" s="72"/>
      <c r="AV9" s="72"/>
      <c r="AW9" s="72"/>
      <c r="AX9" s="72"/>
      <c r="AY9" s="72"/>
      <c r="AZ9" s="72"/>
      <c r="BA9" s="72"/>
      <c r="BB9" s="72" t="s">
        <v>19</v>
      </c>
      <c r="BC9" s="72"/>
      <c r="BD9" s="72"/>
      <c r="BE9" s="72"/>
      <c r="BF9" s="72"/>
      <c r="BG9" s="72"/>
      <c r="BH9" s="72"/>
      <c r="BI9" s="72"/>
      <c r="BJ9" s="3"/>
      <c r="BK9" s="3"/>
      <c r="BL9" s="73" t="s">
        <v>20</v>
      </c>
      <c r="BM9" s="74"/>
      <c r="BN9" s="10" t="s">
        <v>21</v>
      </c>
      <c r="BO9" s="11"/>
      <c r="BP9" s="11"/>
      <c r="BQ9" s="11"/>
      <c r="BR9" s="11"/>
      <c r="BS9" s="11"/>
      <c r="BT9" s="11"/>
      <c r="BU9" s="11"/>
      <c r="BV9" s="11"/>
      <c r="BW9" s="11"/>
      <c r="BX9" s="11"/>
      <c r="BY9" s="12"/>
    </row>
    <row r="10" spans="1:78" ht="18.75" customHeight="1" x14ac:dyDescent="0.15">
      <c r="A10" s="2"/>
      <c r="B10" s="75" t="str">
        <f>データ!N6</f>
        <v>-</v>
      </c>
      <c r="C10" s="75"/>
      <c r="D10" s="75"/>
      <c r="E10" s="75"/>
      <c r="F10" s="75"/>
      <c r="G10" s="75"/>
      <c r="H10" s="75"/>
      <c r="I10" s="75">
        <f>データ!O6</f>
        <v>57.11</v>
      </c>
      <c r="J10" s="75"/>
      <c r="K10" s="75"/>
      <c r="L10" s="75"/>
      <c r="M10" s="75"/>
      <c r="N10" s="75"/>
      <c r="O10" s="75"/>
      <c r="P10" s="75">
        <f>データ!P6</f>
        <v>59.97</v>
      </c>
      <c r="Q10" s="75"/>
      <c r="R10" s="75"/>
      <c r="S10" s="75"/>
      <c r="T10" s="75"/>
      <c r="U10" s="75"/>
      <c r="V10" s="75"/>
      <c r="W10" s="75">
        <f>データ!Q6</f>
        <v>92.45</v>
      </c>
      <c r="X10" s="75"/>
      <c r="Y10" s="75"/>
      <c r="Z10" s="75"/>
      <c r="AA10" s="75"/>
      <c r="AB10" s="75"/>
      <c r="AC10" s="75"/>
      <c r="AD10" s="76">
        <f>データ!R6</f>
        <v>2461</v>
      </c>
      <c r="AE10" s="76"/>
      <c r="AF10" s="76"/>
      <c r="AG10" s="76"/>
      <c r="AH10" s="76"/>
      <c r="AI10" s="76"/>
      <c r="AJ10" s="76"/>
      <c r="AK10" s="2"/>
      <c r="AL10" s="76">
        <f>データ!V6</f>
        <v>146318</v>
      </c>
      <c r="AM10" s="76"/>
      <c r="AN10" s="76"/>
      <c r="AO10" s="76"/>
      <c r="AP10" s="76"/>
      <c r="AQ10" s="76"/>
      <c r="AR10" s="76"/>
      <c r="AS10" s="76"/>
      <c r="AT10" s="75">
        <f>データ!W6</f>
        <v>32.799999999999997</v>
      </c>
      <c r="AU10" s="75"/>
      <c r="AV10" s="75"/>
      <c r="AW10" s="75"/>
      <c r="AX10" s="75"/>
      <c r="AY10" s="75"/>
      <c r="AZ10" s="75"/>
      <c r="BA10" s="75"/>
      <c r="BB10" s="75">
        <f>データ!X6</f>
        <v>4460.91</v>
      </c>
      <c r="BC10" s="75"/>
      <c r="BD10" s="75"/>
      <c r="BE10" s="75"/>
      <c r="BF10" s="75"/>
      <c r="BG10" s="75"/>
      <c r="BH10" s="75"/>
      <c r="BI10" s="75"/>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pWvwZPX7WvXs3pLm57pGgttWYIq6fS7T8zGRxJUc3Bp50vMhDxMMqp7/KFEbbaXX6JMV74UlkxHdo5IXffV0A==" saltValue="8OT8WcQFmOTAKxvgmps+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55</v>
      </c>
      <c r="B4" s="30"/>
      <c r="C4" s="30"/>
      <c r="D4" s="30"/>
      <c r="E4" s="30"/>
      <c r="F4" s="30"/>
      <c r="G4" s="30"/>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422029</v>
      </c>
      <c r="D6" s="33">
        <f t="shared" si="3"/>
        <v>46</v>
      </c>
      <c r="E6" s="33">
        <f t="shared" si="3"/>
        <v>17</v>
      </c>
      <c r="F6" s="33">
        <f t="shared" si="3"/>
        <v>1</v>
      </c>
      <c r="G6" s="33">
        <f t="shared" si="3"/>
        <v>0</v>
      </c>
      <c r="H6" s="33" t="str">
        <f t="shared" si="3"/>
        <v>長崎県　佐世保市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57.11</v>
      </c>
      <c r="P6" s="34">
        <f t="shared" si="3"/>
        <v>59.97</v>
      </c>
      <c r="Q6" s="34">
        <f t="shared" si="3"/>
        <v>92.45</v>
      </c>
      <c r="R6" s="34">
        <f t="shared" si="3"/>
        <v>2461</v>
      </c>
      <c r="S6" s="34">
        <f t="shared" si="3"/>
        <v>246441</v>
      </c>
      <c r="T6" s="34">
        <f t="shared" si="3"/>
        <v>426.01</v>
      </c>
      <c r="U6" s="34">
        <f t="shared" si="3"/>
        <v>578.49</v>
      </c>
      <c r="V6" s="34">
        <f t="shared" si="3"/>
        <v>146318</v>
      </c>
      <c r="W6" s="34">
        <f t="shared" si="3"/>
        <v>32.799999999999997</v>
      </c>
      <c r="X6" s="34">
        <f t="shared" si="3"/>
        <v>4460.91</v>
      </c>
      <c r="Y6" s="35">
        <f>IF(Y7="",NA(),Y7)</f>
        <v>105.01</v>
      </c>
      <c r="Z6" s="35">
        <f t="shared" ref="Z6:AH6" si="4">IF(Z7="",NA(),Z7)</f>
        <v>105.96</v>
      </c>
      <c r="AA6" s="35">
        <f t="shared" si="4"/>
        <v>104.27</v>
      </c>
      <c r="AB6" s="35">
        <f t="shared" si="4"/>
        <v>104.39</v>
      </c>
      <c r="AC6" s="35">
        <f t="shared" si="4"/>
        <v>102.98</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146.30000000000001</v>
      </c>
      <c r="AV6" s="35">
        <f t="shared" ref="AV6:BD6" si="6">IF(AV7="",NA(),AV7)</f>
        <v>141.04</v>
      </c>
      <c r="AW6" s="35">
        <f t="shared" si="6"/>
        <v>152.08000000000001</v>
      </c>
      <c r="AX6" s="35">
        <f t="shared" si="6"/>
        <v>145.38</v>
      </c>
      <c r="AY6" s="35">
        <f t="shared" si="6"/>
        <v>161.34</v>
      </c>
      <c r="AZ6" s="35">
        <f t="shared" si="6"/>
        <v>49.96</v>
      </c>
      <c r="BA6" s="35">
        <f t="shared" si="6"/>
        <v>58.04</v>
      </c>
      <c r="BB6" s="35">
        <f t="shared" si="6"/>
        <v>62.12</v>
      </c>
      <c r="BC6" s="35">
        <f t="shared" si="6"/>
        <v>61.57</v>
      </c>
      <c r="BD6" s="35">
        <f t="shared" si="6"/>
        <v>60.82</v>
      </c>
      <c r="BE6" s="34" t="str">
        <f>IF(BE7="","",IF(BE7="-","【-】","【"&amp;SUBSTITUTE(TEXT(BE7,"#,##0.00"),"-","△")&amp;"】"))</f>
        <v>【67.52】</v>
      </c>
      <c r="BF6" s="35">
        <f>IF(BF7="",NA(),BF7)</f>
        <v>1111.1300000000001</v>
      </c>
      <c r="BG6" s="35">
        <f t="shared" ref="BG6:BO6" si="7">IF(BG7="",NA(),BG7)</f>
        <v>1126.3399999999999</v>
      </c>
      <c r="BH6" s="35">
        <f t="shared" si="7"/>
        <v>1170.3900000000001</v>
      </c>
      <c r="BI6" s="35">
        <f t="shared" si="7"/>
        <v>1315.51</v>
      </c>
      <c r="BJ6" s="35">
        <f t="shared" si="7"/>
        <v>1444.25</v>
      </c>
      <c r="BK6" s="35">
        <f t="shared" si="7"/>
        <v>970.35</v>
      </c>
      <c r="BL6" s="35">
        <f t="shared" si="7"/>
        <v>917.29</v>
      </c>
      <c r="BM6" s="35">
        <f t="shared" si="7"/>
        <v>875.53</v>
      </c>
      <c r="BN6" s="35">
        <f t="shared" si="7"/>
        <v>867.39</v>
      </c>
      <c r="BO6" s="35">
        <f t="shared" si="7"/>
        <v>920.83</v>
      </c>
      <c r="BP6" s="34" t="str">
        <f>IF(BP7="","",IF(BP7="-","【-】","【"&amp;SUBSTITUTE(TEXT(BP7,"#,##0.00"),"-","△")&amp;"】"))</f>
        <v>【705.21】</v>
      </c>
      <c r="BQ6" s="35">
        <f>IF(BQ7="",NA(),BQ7)</f>
        <v>98.77</v>
      </c>
      <c r="BR6" s="35">
        <f t="shared" ref="BR6:BZ6" si="8">IF(BR7="",NA(),BR7)</f>
        <v>99.18</v>
      </c>
      <c r="BS6" s="35">
        <f t="shared" si="8"/>
        <v>99.74</v>
      </c>
      <c r="BT6" s="35">
        <f t="shared" si="8"/>
        <v>99.22</v>
      </c>
      <c r="BU6" s="35">
        <f t="shared" si="8"/>
        <v>96.15</v>
      </c>
      <c r="BV6" s="35">
        <f t="shared" si="8"/>
        <v>99.26</v>
      </c>
      <c r="BW6" s="35">
        <f t="shared" si="8"/>
        <v>99.67</v>
      </c>
      <c r="BX6" s="35">
        <f t="shared" si="8"/>
        <v>99.83</v>
      </c>
      <c r="BY6" s="35">
        <f t="shared" si="8"/>
        <v>100.91</v>
      </c>
      <c r="BZ6" s="35">
        <f t="shared" si="8"/>
        <v>99.82</v>
      </c>
      <c r="CA6" s="34" t="str">
        <f>IF(CA7="","",IF(CA7="-","【-】","【"&amp;SUBSTITUTE(TEXT(CA7,"#,##0.00"),"-","△")&amp;"】"))</f>
        <v>【98.96】</v>
      </c>
      <c r="CB6" s="35">
        <f>IF(CB7="",NA(),CB7)</f>
        <v>150.84</v>
      </c>
      <c r="CC6" s="35">
        <f t="shared" ref="CC6:CK6" si="9">IF(CC7="",NA(),CC7)</f>
        <v>150.13999999999999</v>
      </c>
      <c r="CD6" s="35">
        <f t="shared" si="9"/>
        <v>148.72999999999999</v>
      </c>
      <c r="CE6" s="35">
        <f t="shared" si="9"/>
        <v>148.77000000000001</v>
      </c>
      <c r="CF6" s="35">
        <f t="shared" si="9"/>
        <v>150.38</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58.63</v>
      </c>
      <c r="CN6" s="35">
        <f t="shared" ref="CN6:CV6" si="10">IF(CN7="",NA(),CN7)</f>
        <v>54.17</v>
      </c>
      <c r="CO6" s="35">
        <f t="shared" si="10"/>
        <v>53.09</v>
      </c>
      <c r="CP6" s="35">
        <f t="shared" si="10"/>
        <v>54.75</v>
      </c>
      <c r="CQ6" s="35">
        <f t="shared" si="10"/>
        <v>55.11</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91.27</v>
      </c>
      <c r="CY6" s="35">
        <f t="shared" ref="CY6:DG6" si="11">IF(CY7="",NA(),CY7)</f>
        <v>91.7</v>
      </c>
      <c r="CZ6" s="35">
        <f t="shared" si="11"/>
        <v>91.51</v>
      </c>
      <c r="DA6" s="35">
        <f t="shared" si="11"/>
        <v>91.74</v>
      </c>
      <c r="DB6" s="35">
        <f t="shared" si="11"/>
        <v>91.98</v>
      </c>
      <c r="DC6" s="35">
        <f t="shared" si="11"/>
        <v>93.5</v>
      </c>
      <c r="DD6" s="35">
        <f t="shared" si="11"/>
        <v>93.86</v>
      </c>
      <c r="DE6" s="35">
        <f t="shared" si="11"/>
        <v>93.96</v>
      </c>
      <c r="DF6" s="35">
        <f t="shared" si="11"/>
        <v>94.06</v>
      </c>
      <c r="DG6" s="35">
        <f t="shared" si="11"/>
        <v>94.41</v>
      </c>
      <c r="DH6" s="34" t="str">
        <f>IF(DH7="","",IF(DH7="-","【-】","【"&amp;SUBSTITUTE(TEXT(DH7,"#,##0.00"),"-","△")&amp;"】"))</f>
        <v>【95.57】</v>
      </c>
      <c r="DI6" s="35">
        <f>IF(DI7="",NA(),DI7)</f>
        <v>38.369999999999997</v>
      </c>
      <c r="DJ6" s="35">
        <f t="shared" ref="DJ6:DR6" si="12">IF(DJ7="",NA(),DJ7)</f>
        <v>39.15</v>
      </c>
      <c r="DK6" s="35">
        <f t="shared" si="12"/>
        <v>39.82</v>
      </c>
      <c r="DL6" s="35">
        <f t="shared" si="12"/>
        <v>40.369999999999997</v>
      </c>
      <c r="DM6" s="35">
        <f t="shared" si="12"/>
        <v>41.34</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8.7100000000000009</v>
      </c>
      <c r="DU6" s="35">
        <f t="shared" ref="DU6:EC6" si="13">IF(DU7="",NA(),DU7)</f>
        <v>10.42</v>
      </c>
      <c r="DV6" s="35">
        <f t="shared" si="13"/>
        <v>11.88</v>
      </c>
      <c r="DW6" s="35">
        <f t="shared" si="13"/>
        <v>12.96</v>
      </c>
      <c r="DX6" s="35">
        <f t="shared" si="13"/>
        <v>14.09</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0.19</v>
      </c>
      <c r="EF6" s="35">
        <f t="shared" ref="EF6:EN6" si="14">IF(EF7="",NA(),EF7)</f>
        <v>0.21</v>
      </c>
      <c r="EG6" s="35">
        <f t="shared" si="14"/>
        <v>0.4</v>
      </c>
      <c r="EH6" s="35">
        <f t="shared" si="14"/>
        <v>0.39</v>
      </c>
      <c r="EI6" s="35">
        <f t="shared" si="14"/>
        <v>0.21</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422029</v>
      </c>
      <c r="D7" s="37">
        <v>46</v>
      </c>
      <c r="E7" s="37">
        <v>17</v>
      </c>
      <c r="F7" s="37">
        <v>1</v>
      </c>
      <c r="G7" s="37">
        <v>0</v>
      </c>
      <c r="H7" s="37" t="s">
        <v>96</v>
      </c>
      <c r="I7" s="37" t="s">
        <v>97</v>
      </c>
      <c r="J7" s="37" t="s">
        <v>98</v>
      </c>
      <c r="K7" s="37" t="s">
        <v>99</v>
      </c>
      <c r="L7" s="37" t="s">
        <v>100</v>
      </c>
      <c r="M7" s="37" t="s">
        <v>101</v>
      </c>
      <c r="N7" s="38" t="s">
        <v>102</v>
      </c>
      <c r="O7" s="38">
        <v>57.11</v>
      </c>
      <c r="P7" s="38">
        <v>59.97</v>
      </c>
      <c r="Q7" s="38">
        <v>92.45</v>
      </c>
      <c r="R7" s="38">
        <v>2461</v>
      </c>
      <c r="S7" s="38">
        <v>246441</v>
      </c>
      <c r="T7" s="38">
        <v>426.01</v>
      </c>
      <c r="U7" s="38">
        <v>578.49</v>
      </c>
      <c r="V7" s="38">
        <v>146318</v>
      </c>
      <c r="W7" s="38">
        <v>32.799999999999997</v>
      </c>
      <c r="X7" s="38">
        <v>4460.91</v>
      </c>
      <c r="Y7" s="38">
        <v>105.01</v>
      </c>
      <c r="Z7" s="38">
        <v>105.96</v>
      </c>
      <c r="AA7" s="38">
        <v>104.27</v>
      </c>
      <c r="AB7" s="38">
        <v>104.39</v>
      </c>
      <c r="AC7" s="38">
        <v>102.98</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146.30000000000001</v>
      </c>
      <c r="AV7" s="38">
        <v>141.04</v>
      </c>
      <c r="AW7" s="38">
        <v>152.08000000000001</v>
      </c>
      <c r="AX7" s="38">
        <v>145.38</v>
      </c>
      <c r="AY7" s="38">
        <v>161.34</v>
      </c>
      <c r="AZ7" s="38">
        <v>49.96</v>
      </c>
      <c r="BA7" s="38">
        <v>58.04</v>
      </c>
      <c r="BB7" s="38">
        <v>62.12</v>
      </c>
      <c r="BC7" s="38">
        <v>61.57</v>
      </c>
      <c r="BD7" s="38">
        <v>60.82</v>
      </c>
      <c r="BE7" s="38">
        <v>67.52</v>
      </c>
      <c r="BF7" s="38">
        <v>1111.1300000000001</v>
      </c>
      <c r="BG7" s="38">
        <v>1126.3399999999999</v>
      </c>
      <c r="BH7" s="38">
        <v>1170.3900000000001</v>
      </c>
      <c r="BI7" s="38">
        <v>1315.51</v>
      </c>
      <c r="BJ7" s="38">
        <v>1444.25</v>
      </c>
      <c r="BK7" s="38">
        <v>970.35</v>
      </c>
      <c r="BL7" s="38">
        <v>917.29</v>
      </c>
      <c r="BM7" s="38">
        <v>875.53</v>
      </c>
      <c r="BN7" s="38">
        <v>867.39</v>
      </c>
      <c r="BO7" s="38">
        <v>920.83</v>
      </c>
      <c r="BP7" s="38">
        <v>705.21</v>
      </c>
      <c r="BQ7" s="38">
        <v>98.77</v>
      </c>
      <c r="BR7" s="38">
        <v>99.18</v>
      </c>
      <c r="BS7" s="38">
        <v>99.74</v>
      </c>
      <c r="BT7" s="38">
        <v>99.22</v>
      </c>
      <c r="BU7" s="38">
        <v>96.15</v>
      </c>
      <c r="BV7" s="38">
        <v>99.26</v>
      </c>
      <c r="BW7" s="38">
        <v>99.67</v>
      </c>
      <c r="BX7" s="38">
        <v>99.83</v>
      </c>
      <c r="BY7" s="38">
        <v>100.91</v>
      </c>
      <c r="BZ7" s="38">
        <v>99.82</v>
      </c>
      <c r="CA7" s="38">
        <v>98.96</v>
      </c>
      <c r="CB7" s="38">
        <v>150.84</v>
      </c>
      <c r="CC7" s="38">
        <v>150.13999999999999</v>
      </c>
      <c r="CD7" s="38">
        <v>148.72999999999999</v>
      </c>
      <c r="CE7" s="38">
        <v>148.77000000000001</v>
      </c>
      <c r="CF7" s="38">
        <v>150.38</v>
      </c>
      <c r="CG7" s="38">
        <v>159.53</v>
      </c>
      <c r="CH7" s="38">
        <v>159.6</v>
      </c>
      <c r="CI7" s="38">
        <v>158.94</v>
      </c>
      <c r="CJ7" s="38">
        <v>158.04</v>
      </c>
      <c r="CK7" s="38">
        <v>156.77000000000001</v>
      </c>
      <c r="CL7" s="38">
        <v>134.52000000000001</v>
      </c>
      <c r="CM7" s="38">
        <v>58.63</v>
      </c>
      <c r="CN7" s="38">
        <v>54.17</v>
      </c>
      <c r="CO7" s="38">
        <v>53.09</v>
      </c>
      <c r="CP7" s="38">
        <v>54.75</v>
      </c>
      <c r="CQ7" s="38">
        <v>55.11</v>
      </c>
      <c r="CR7" s="38">
        <v>67.040000000000006</v>
      </c>
      <c r="CS7" s="38">
        <v>66.34</v>
      </c>
      <c r="CT7" s="38">
        <v>67.069999999999993</v>
      </c>
      <c r="CU7" s="38">
        <v>66.78</v>
      </c>
      <c r="CV7" s="38">
        <v>67</v>
      </c>
      <c r="CW7" s="38">
        <v>59.57</v>
      </c>
      <c r="CX7" s="38">
        <v>91.27</v>
      </c>
      <c r="CY7" s="38">
        <v>91.7</v>
      </c>
      <c r="CZ7" s="38">
        <v>91.51</v>
      </c>
      <c r="DA7" s="38">
        <v>91.74</v>
      </c>
      <c r="DB7" s="38">
        <v>91.98</v>
      </c>
      <c r="DC7" s="38">
        <v>93.5</v>
      </c>
      <c r="DD7" s="38">
        <v>93.86</v>
      </c>
      <c r="DE7" s="38">
        <v>93.96</v>
      </c>
      <c r="DF7" s="38">
        <v>94.06</v>
      </c>
      <c r="DG7" s="38">
        <v>94.41</v>
      </c>
      <c r="DH7" s="38">
        <v>95.57</v>
      </c>
      <c r="DI7" s="38">
        <v>38.369999999999997</v>
      </c>
      <c r="DJ7" s="38">
        <v>39.15</v>
      </c>
      <c r="DK7" s="38">
        <v>39.82</v>
      </c>
      <c r="DL7" s="38">
        <v>40.369999999999997</v>
      </c>
      <c r="DM7" s="38">
        <v>41.34</v>
      </c>
      <c r="DN7" s="38">
        <v>28.81</v>
      </c>
      <c r="DO7" s="38">
        <v>31.19</v>
      </c>
      <c r="DP7" s="38">
        <v>33.090000000000003</v>
      </c>
      <c r="DQ7" s="38">
        <v>34.33</v>
      </c>
      <c r="DR7" s="38">
        <v>34.15</v>
      </c>
      <c r="DS7" s="38">
        <v>36.520000000000003</v>
      </c>
      <c r="DT7" s="38">
        <v>8.7100000000000009</v>
      </c>
      <c r="DU7" s="38">
        <v>10.42</v>
      </c>
      <c r="DV7" s="38">
        <v>11.88</v>
      </c>
      <c r="DW7" s="38">
        <v>12.96</v>
      </c>
      <c r="DX7" s="38">
        <v>14.09</v>
      </c>
      <c r="DY7" s="38">
        <v>3.84</v>
      </c>
      <c r="DZ7" s="38">
        <v>4.3099999999999996</v>
      </c>
      <c r="EA7" s="38">
        <v>5.04</v>
      </c>
      <c r="EB7" s="38">
        <v>5.1100000000000003</v>
      </c>
      <c r="EC7" s="38">
        <v>5.18</v>
      </c>
      <c r="ED7" s="38">
        <v>5.72</v>
      </c>
      <c r="EE7" s="38">
        <v>0.19</v>
      </c>
      <c r="EF7" s="38">
        <v>0.21</v>
      </c>
      <c r="EG7" s="38">
        <v>0.4</v>
      </c>
      <c r="EH7" s="38">
        <v>0.39</v>
      </c>
      <c r="EI7" s="38">
        <v>0.21</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大久保敬博</cp:lastModifiedBy>
  <cp:lastPrinted>2022-01-20T09:38:12Z</cp:lastPrinted>
  <dcterms:created xsi:type="dcterms:W3CDTF">2021-12-03T07:19:08Z</dcterms:created>
  <dcterms:modified xsi:type="dcterms:W3CDTF">2022-01-24T05:43:26Z</dcterms:modified>
  <cp:category/>
</cp:coreProperties>
</file>