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96.21.100\作業用\01事業管理課\01管理係\○下水３条データ\☆支出データ\04事業管理課（旧町）\R3決算（事業管理課（旧町））\生活排水事業Ｒ3\004照会回答\財政課\Fw Fw Fw 【長崎県市町村課】公営企業に係る経営比較分析表（令和２年度決算）の分析等について\"/>
    </mc:Choice>
  </mc:AlternateContent>
  <xr:revisionPtr revIDLastSave="0" documentId="13_ncr:1_{4AD1445D-31E3-4ABE-ACEA-86E78AE0A064}" xr6:coauthVersionLast="36" xr6:coauthVersionMax="36" xr10:uidLastSave="{00000000-0000-0000-0000-000000000000}"/>
  <workbookProtection workbookAlgorithmName="SHA-512" workbookHashValue="KGryHHsiJoEYP9ePzEZuBrbdfUfU2G56avURGCElPVx02YV1f5dGO5ip3JMJPWlz+qjmhFUIygSW+SYvJqBVXw==" workbookSaltValue="3nOrGRQwkAUCaPeAP4MXtw==" workbookSpinCount="100000" lockStructure="1"/>
  <bookViews>
    <workbookView xWindow="0" yWindow="0" windowWidth="19200" windowHeight="105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AT10" i="4"/>
  <c r="AL10" i="4"/>
  <c r="AD10" i="4"/>
  <c r="B10"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<sst xmlns="http://schemas.openxmlformats.org/spreadsheetml/2006/main" count="236" uniqueCount="119">
  <si>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</si>
  <si>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</si>
  <si>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</si>
  <si>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</si>
  <si>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</si>
  <si>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</si>
  <si>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</si>
  <si>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</si>
  <si>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</si>
  <si>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</si>
  <si>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</si>
  <si>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</si>
  <si>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</si>
  <si>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</si>
  <si>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</si>
  <si>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</si>
  <si>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</si>
  <si>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</si>
  <si>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</si>
  <si>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</si>
  <si>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</si>
  <si>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</si>
  <si>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</si>
  <si>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</si>
  <si>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</si>
  <si>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</si>
  <si>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</si>
  <si>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</si>
  <si>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</si>
  <si>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</si>
  <si>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</si>
  <si>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</si>
  <si>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</si>
  <si>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</si>
  <si>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</si>
  <si>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</si>
  <si>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</si>
  <si>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</si>
  <si>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</si>
  <si>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</si>
  <si>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</si>
  <si>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</si>
  <si>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</si>
  <si>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</si>
  <si>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</si>
  <si>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</si>
  <si>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</si>
  <si>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</si>
  <si>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</si>
  <si>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</si>
  <si>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</si>
  <si>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</si>
  <si>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</si>
  <si>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</si>
  <si>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</si>
  <si>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</si>
  <si>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</si>
  <si>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</si>
  <si>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</si>
  <si>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</si>
  <si>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</si>
  <si>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</si>
  <si>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</si>
  <si>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</si>
  <si>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</si>
  <si>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</si>
  <si>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</si>
  <si>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</si>
  <si>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</si>
  <si>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</si>
  <si>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</si>
  <si>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</si>
  <si>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</si>
  <si>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</si>
  <si>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</si>
  <si>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</si>
  <si>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</si>
  <si>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</si>
  <si>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</si>
  <si>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</si>
  <si>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</si>
  <si>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</si>
  <si>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</si>
  <si>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</si>
  <si>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</si>
  <si>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</si>
  <si>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</si>
  <si>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</si>
  <si>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</si>
  <si>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</si>
  <si>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</si>
  <si>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</si>
  <si>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</si>
  <si>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</si>
  <si>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</si>
  <si>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</si>
  <si>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</si>
  <si>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</si>
  <si>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</si>
  <si>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</si>
  <si>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</si>
  <si>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</si>
  <si>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</si>
  <si>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</si>
  <si>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</si>
  <si>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</si>
  <si>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</si>
  <si>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</si>
  <si>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</si>
  <si>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</si>
  <si>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</si>
  <si>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</si>
  <si>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</si>
  <si>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</si>
  <si>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</si>
  <si>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</si>
  <si>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「①収益的収支比率」は、近年は単年度の収支が黒字であることを示す100%を下回る50～60%台を推移している厳しい状況にあり、収支の不足分は一般会計からの繰入金により補填している。
　「④企業債残高対事業規模比率」については、企業債残高が減少していることから、前年度より減少している。
※H30決算統計時に地方債の償還に要する経費を負担する一般会計からの繰入金を見込んでいなかったことから例年に比べ数値が上昇しているが、例年どおり繰入金の見込みを差し引くと当該値は245.75となる。
　「⑤経費回収率」は、類似団体平均値と同程度であるものの40%台で推移しており、これは、使用料について公共下水道と同様の水準とする一方で、小規模な処理施設が分散しているため、維持管理費に多額の費用を要しているためである。
　「⑥汚水処理原価」は、類似団体平均値を上回っており、汚水処理費の削減に取り組むとともに、公共下水道への接続や施設規模の適正化を図っていく必要がある。
　「⑦施設利用率」は類似団体平均値と同程度ではあるものの30％台であり、今後、施設の統廃合など一層の効率的な運用が必要となる。
　「⑧水洗化率」は、類似団体平均値を上回っているが、今後も水洗化勧奨を行い、使用料収入の確保に努める。</t>
    <phoneticPr fontId="4"/>
  </si>
  <si>
    <t xml:space="preserve"> 本市の漁業集落排水施設は、平成3年度から平成10年度にかけて供用が開始された施設であり、施設の老朽化の状況は異なるが、今後各施設の老朽化が進んでいく。
　適切な維持管理及びその効率化に努め、事故の未然防止や維持管理費用の抑制を図っていく必要がある。</t>
    <phoneticPr fontId="4"/>
  </si>
  <si>
    <t xml:space="preserve">　施設の老朽化状況を把握するために平成28年度から3か年で機能診断調査を実施し、計画的な修繕、改築及び公共下水道との接続についての機能保全計画を策定した。今後、各施設を2040年までに公共下水道へ接続をすることにより、効率化を図ることとしている。
　なお、公共下水道への接続による費用対効果が見込めない施設については、人口の減少等、社会情勢の変化に応じた施設規模の適正化を図り、効率的な事業運営によりコストの縮減を図っていく。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</si>
</sst>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A4-43DA-B028-8EE93A43A9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61A4-43DA-B028-8EE93A43A9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36.9</c:v>
                </c:pt>
                <c:pt idx="1">
                  <c:v>36.01</c:v>
                </c:pt>
                <c:pt idx="2">
                  <c:v>33.99</c:v>
                </c:pt>
                <c:pt idx="3">
                  <c:v>34.61</c:v>
                </c:pt>
                <c:pt idx="4">
                  <c:v>34.25</c:v>
                </c:pt>
              </c:numCache>
            </c:numRef>
          </c:val>
          <c:extLst>
            <c:ext xmlns:c16="http://schemas.microsoft.com/office/drawing/2014/chart" uri="{C3380CC4-5D6E-409C-BE32-E72D297353CC}">
              <c16:uniqueId val="{00000000-1D98-4D18-8DE8-97CECBCDE8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1D98-4D18-8DE8-97CECBCDE8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85.44</c:v>
                </c:pt>
                <c:pt idx="1">
                  <c:v>86.99</c:v>
                </c:pt>
                <c:pt idx="2">
                  <c:v>87.54</c:v>
                </c:pt>
                <c:pt idx="3">
                  <c:v>88.36</c:v>
                </c:pt>
                <c:pt idx="4">
                  <c:v>88.81</c:v>
                </c:pt>
              </c:numCache>
            </c:numRef>
          </c:val>
          <c:extLst>
            <c:ext xmlns:c16="http://schemas.microsoft.com/office/drawing/2014/chart" uri="{C3380CC4-5D6E-409C-BE32-E72D297353CC}">
              <c16:uniqueId val="{00000000-72CF-4373-A71B-FA99F173DA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72CF-4373-A71B-FA99F173DA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56.36</c:v>
                </c:pt>
                <c:pt idx="1">
                  <c:v>59.86</c:v>
                </c:pt>
                <c:pt idx="2">
                  <c:v>57.61</c:v>
                </c:pt>
                <c:pt idx="3">
                  <c:v>60.7</c:v>
                </c:pt>
                <c:pt idx="4">
                  <c:v>57.63</c:v>
                </c:pt>
              </c:numCache>
            </c:numRef>
          </c:val>
          <c:extLst>
            <c:ext xmlns:c16="http://schemas.microsoft.com/office/drawing/2014/chart" uri="{C3380CC4-5D6E-409C-BE32-E72D297353CC}">
              <c16:uniqueId val="{00000000-D6C2-41C3-AFD6-BDAFC746E3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2-41C3-AFD6-BDAFC746E3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E2-4B98-9710-6C21EFD63F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E2-4B98-9710-6C21EFD63F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01-434F-8C7D-72A6CDA9DC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1-434F-8C7D-72A6CDA9DC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0-48EE-BE70-4B985EB81B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0-48EE-BE70-4B985EB81B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FC-45C8-8255-C4A32E353B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FC-45C8-8255-C4A32E353B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288.8</c:v>
                </c:pt>
                <c:pt idx="1">
                  <c:v>266.57</c:v>
                </c:pt>
                <c:pt idx="2">
                  <c:v>623.87</c:v>
                </c:pt>
                <c:pt idx="3">
                  <c:v>205.77</c:v>
                </c:pt>
                <c:pt idx="4">
                  <c:v>218.97</c:v>
                </c:pt>
              </c:numCache>
            </c:numRef>
          </c:val>
          <c:extLst>
            <c:ext xmlns:c16="http://schemas.microsoft.com/office/drawing/2014/chart" uri="{C3380CC4-5D6E-409C-BE32-E72D297353CC}">
              <c16:uniqueId val="{00000000-4425-4470-8355-91DB6B2657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4425-4470-8355-91DB6B2657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44.1</c:v>
                </c:pt>
                <c:pt idx="1">
                  <c:v>47.68</c:v>
                </c:pt>
                <c:pt idx="2">
                  <c:v>44.97</c:v>
                </c:pt>
                <c:pt idx="3">
                  <c:v>48.43</c:v>
                </c:pt>
                <c:pt idx="4">
                  <c:v>43.81</c:v>
                </c:pt>
              </c:numCache>
            </c:numRef>
          </c:val>
          <c:extLst>
            <c:ext xmlns:c16="http://schemas.microsoft.com/office/drawing/2014/chart" uri="{C3380CC4-5D6E-409C-BE32-E72D297353CC}">
              <c16:uniqueId val="{00000000-846A-4194-A91C-F8B824627E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846A-4194-A91C-F8B824627E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488.31</c:v>
                </c:pt>
                <c:pt idx="1">
                  <c:v>448.48</c:v>
                </c:pt>
                <c:pt idx="2">
                  <c:v>469.11</c:v>
                </c:pt>
                <c:pt idx="3">
                  <c:v>453.78</c:v>
                </c:pt>
                <c:pt idx="4">
                  <c:v>459</c:v>
                </c:pt>
              </c:numCache>
            </c:numRef>
          </c:val>
          <c:extLst>
            <c:ext xmlns:c16="http://schemas.microsoft.com/office/drawing/2014/chart" uri="{C3380CC4-5D6E-409C-BE32-E72D297353CC}">
              <c16:uniqueId val="{00000000-2A6D-4EA9-88AD-447E119830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2A6D-4EA9-88AD-447E119830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Normal="100" workbookViewId="0">
      <selection activeCell="P10" sqref="P10:V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長崎市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411505</v>
      </c>
      <c r="AM8" s="51"/>
      <c r="AN8" s="51"/>
      <c r="AO8" s="51"/>
      <c r="AP8" s="51"/>
      <c r="AQ8" s="51"/>
      <c r="AR8" s="51"/>
      <c r="AS8" s="51"/>
      <c r="AT8" s="46">
        <f>データ!T6</f>
        <v>405.86</v>
      </c>
      <c r="AU8" s="46"/>
      <c r="AV8" s="46"/>
      <c r="AW8" s="46"/>
      <c r="AX8" s="46"/>
      <c r="AY8" s="46"/>
      <c r="AZ8" s="46"/>
      <c r="BA8" s="46"/>
      <c r="BB8" s="46">
        <f>データ!U6</f>
        <v>1013.91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0.59</v>
      </c>
      <c r="Q10" s="46"/>
      <c r="R10" s="46"/>
      <c r="S10" s="46"/>
      <c r="T10" s="46"/>
      <c r="U10" s="46"/>
      <c r="V10" s="46"/>
      <c r="W10" s="46">
        <f>データ!Q6</f>
        <v>84.3</v>
      </c>
      <c r="X10" s="46"/>
      <c r="Y10" s="46"/>
      <c r="Z10" s="46"/>
      <c r="AA10" s="46"/>
      <c r="AB10" s="46"/>
      <c r="AC10" s="46"/>
      <c r="AD10" s="51">
        <f>データ!R6</f>
        <v>3300</v>
      </c>
      <c r="AE10" s="51"/>
      <c r="AF10" s="51"/>
      <c r="AG10" s="51"/>
      <c r="AH10" s="51"/>
      <c r="AI10" s="51"/>
      <c r="AJ10" s="51"/>
      <c r="AK10" s="2"/>
      <c r="AL10" s="51">
        <f>データ!V6</f>
        <v>2395</v>
      </c>
      <c r="AM10" s="51"/>
      <c r="AN10" s="51"/>
      <c r="AO10" s="51"/>
      <c r="AP10" s="51"/>
      <c r="AQ10" s="51"/>
      <c r="AR10" s="51"/>
      <c r="AS10" s="51"/>
      <c r="AT10" s="46">
        <f>データ!W6</f>
        <v>1.4</v>
      </c>
      <c r="AU10" s="46"/>
      <c r="AV10" s="46"/>
      <c r="AW10" s="46"/>
      <c r="AX10" s="46"/>
      <c r="AY10" s="46"/>
      <c r="AZ10" s="46"/>
      <c r="BA10" s="46"/>
      <c r="BB10" s="46">
        <f>データ!X6</f>
        <v>1710.71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YLGmPRxfRFAJJ0SJaLA7HwQBkSlcyvJfVQRBrmf3n3HC+Ud2q5x9ukpSVX3UJhmb/2e+6S+NcRGekId7fvwcUw==" saltValue="3TVMJjpFId7sPN9UlQR4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422011</v>
      </c>
      <c r="D6" s="33">
        <f t="shared" si="3"/>
        <v>47</v>
      </c>
      <c r="E6" s="33">
        <f t="shared" si="3"/>
        <v>17</v>
      </c>
      <c r="F6" s="33">
        <f t="shared" si="3"/>
        <v>6</v>
      </c>
      <c r="G6" s="33">
        <f t="shared" si="3"/>
        <v>0</v>
      </c>
      <c r="H6" s="33" t="str">
        <f t="shared" si="3"/>
        <v>長崎県　長崎市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0.59</v>
      </c>
      <c r="Q6" s="34">
        <f t="shared" si="3"/>
        <v>84.3</v>
      </c>
      <c r="R6" s="34">
        <f t="shared" si="3"/>
        <v>3300</v>
      </c>
      <c r="S6" s="34">
        <f t="shared" si="3"/>
        <v>411505</v>
      </c>
      <c r="T6" s="34">
        <f t="shared" si="3"/>
        <v>405.86</v>
      </c>
      <c r="U6" s="34">
        <f t="shared" si="3"/>
        <v>1013.91</v>
      </c>
      <c r="V6" s="34">
        <f t="shared" si="3"/>
        <v>2395</v>
      </c>
      <c r="W6" s="34">
        <f t="shared" si="3"/>
        <v>1.4</v>
      </c>
      <c r="X6" s="34">
        <f t="shared" si="3"/>
        <v>1710.71</v>
      </c>
      <c r="Y6" s="35">
        <f>IF(Y7="",NA(),Y7)</f>
        <v>56.36</v>
      </c>
      <c r="Z6" s="35">
        <f t="shared" ref="Z6:AH6" si="4">IF(Z7="",NA(),Z7)</f>
        <v>59.86</v>
      </c>
      <c r="AA6" s="35">
        <f t="shared" si="4"/>
        <v>57.61</v>
      </c>
      <c r="AB6" s="35">
        <f t="shared" si="4"/>
        <v>60.7</v>
      </c>
      <c r="AC6" s="35">
        <f t="shared" si="4"/>
        <v>57.63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288.8</v>
      </c>
      <c r="BG6" s="35">
        <f t="shared" ref="BG6:BO6" si="7">IF(BG7="",NA(),BG7)</f>
        <v>266.57</v>
      </c>
      <c r="BH6" s="35">
        <f t="shared" si="7"/>
        <v>623.87</v>
      </c>
      <c r="BI6" s="35">
        <f t="shared" si="7"/>
        <v>205.77</v>
      </c>
      <c r="BJ6" s="35">
        <f t="shared" si="7"/>
        <v>218.97</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44.1</v>
      </c>
      <c r="BR6" s="35">
        <f t="shared" ref="BR6:BZ6" si="8">IF(BR7="",NA(),BR7)</f>
        <v>47.68</v>
      </c>
      <c r="BS6" s="35">
        <f t="shared" si="8"/>
        <v>44.97</v>
      </c>
      <c r="BT6" s="35">
        <f t="shared" si="8"/>
        <v>48.43</v>
      </c>
      <c r="BU6" s="35">
        <f t="shared" si="8"/>
        <v>43.81</v>
      </c>
      <c r="BV6" s="35">
        <f t="shared" si="8"/>
        <v>46.26</v>
      </c>
      <c r="BW6" s="35">
        <f t="shared" si="8"/>
        <v>45.81</v>
      </c>
      <c r="BX6" s="35">
        <f t="shared" si="8"/>
        <v>43.43</v>
      </c>
      <c r="BY6" s="35">
        <f t="shared" si="8"/>
        <v>41.41</v>
      </c>
      <c r="BZ6" s="35">
        <f t="shared" si="8"/>
        <v>39.64</v>
      </c>
      <c r="CA6" s="34" t="str">
        <f>IF(CA7="","",IF(CA7="-","【-】","【"&amp;SUBSTITUTE(TEXT(CA7,"#,##0.00"),"-","△")&amp;"】"))</f>
        <v>【42.60】</v>
      </c>
      <c r="CB6" s="35">
        <f>IF(CB7="",NA(),CB7)</f>
        <v>488.31</v>
      </c>
      <c r="CC6" s="35">
        <f t="shared" ref="CC6:CK6" si="9">IF(CC7="",NA(),CC7)</f>
        <v>448.48</v>
      </c>
      <c r="CD6" s="35">
        <f t="shared" si="9"/>
        <v>469.11</v>
      </c>
      <c r="CE6" s="35">
        <f t="shared" si="9"/>
        <v>453.78</v>
      </c>
      <c r="CF6" s="35">
        <f t="shared" si="9"/>
        <v>459</v>
      </c>
      <c r="CG6" s="35">
        <f t="shared" si="9"/>
        <v>376.4</v>
      </c>
      <c r="CH6" s="35">
        <f t="shared" si="9"/>
        <v>383.92</v>
      </c>
      <c r="CI6" s="35">
        <f t="shared" si="9"/>
        <v>400.44</v>
      </c>
      <c r="CJ6" s="35">
        <f t="shared" si="9"/>
        <v>417.56</v>
      </c>
      <c r="CK6" s="35">
        <f t="shared" si="9"/>
        <v>449.72</v>
      </c>
      <c r="CL6" s="34" t="str">
        <f>IF(CL7="","",IF(CL7="-","【-】","【"&amp;SUBSTITUTE(TEXT(CL7,"#,##0.00"),"-","△")&amp;"】"))</f>
        <v>【410.22】</v>
      </c>
      <c r="CM6" s="35">
        <f>IF(CM7="",NA(),CM7)</f>
        <v>36.9</v>
      </c>
      <c r="CN6" s="35">
        <f t="shared" ref="CN6:CV6" si="10">IF(CN7="",NA(),CN7)</f>
        <v>36.01</v>
      </c>
      <c r="CO6" s="35">
        <f t="shared" si="10"/>
        <v>33.99</v>
      </c>
      <c r="CP6" s="35">
        <f t="shared" si="10"/>
        <v>34.61</v>
      </c>
      <c r="CQ6" s="35">
        <f t="shared" si="10"/>
        <v>34.25</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85.44</v>
      </c>
      <c r="CY6" s="35">
        <f t="shared" ref="CY6:DG6" si="11">IF(CY7="",NA(),CY7)</f>
        <v>86.99</v>
      </c>
      <c r="CZ6" s="35">
        <f t="shared" si="11"/>
        <v>87.54</v>
      </c>
      <c r="DA6" s="35">
        <f t="shared" si="11"/>
        <v>88.36</v>
      </c>
      <c r="DB6" s="35">
        <f t="shared" si="11"/>
        <v>88.81</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422011</v>
      </c>
      <c r="D7" s="37">
        <v>47</v>
      </c>
      <c r="E7" s="37">
        <v>17</v>
      </c>
      <c r="F7" s="37">
        <v>6</v>
      </c>
      <c r="G7" s="37">
        <v>0</v>
      </c>
      <c r="H7" s="37" t="s">
        <v>97</v>
      </c>
      <c r="I7" s="37" t="s">
        <v>98</v>
      </c>
      <c r="J7" s="37" t="s">
        <v>99</v>
      </c>
      <c r="K7" s="37" t="s">
        <v>100</v>
      </c>
      <c r="L7" s="37" t="s">
        <v>101</v>
      </c>
      <c r="M7" s="37" t="s">
        <v>102</v>
      </c>
      <c r="N7" s="38" t="s">
        <v>103</v>
      </c>
      <c r="O7" s="38" t="s">
        <v>104</v>
      </c>
      <c r="P7" s="38">
        <v>0.59</v>
      </c>
      <c r="Q7" s="38">
        <v>84.3</v>
      </c>
      <c r="R7" s="38">
        <v>3300</v>
      </c>
      <c r="S7" s="38">
        <v>411505</v>
      </c>
      <c r="T7" s="38">
        <v>405.86</v>
      </c>
      <c r="U7" s="38">
        <v>1013.91</v>
      </c>
      <c r="V7" s="38">
        <v>2395</v>
      </c>
      <c r="W7" s="38">
        <v>1.4</v>
      </c>
      <c r="X7" s="38">
        <v>1710.71</v>
      </c>
      <c r="Y7" s="38">
        <v>56.36</v>
      </c>
      <c r="Z7" s="38">
        <v>59.86</v>
      </c>
      <c r="AA7" s="38">
        <v>57.61</v>
      </c>
      <c r="AB7" s="38">
        <v>60.7</v>
      </c>
      <c r="AC7" s="38">
        <v>57.63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288.8</v>
      </c>
      <c r="BG7" s="38">
        <v>266.57</v>
      </c>
      <c r="BH7" s="38">
        <v>623.87</v>
      </c>
      <c r="BI7" s="38">
        <v>205.77</v>
      </c>
      <c r="BJ7" s="38">
        <v>218.97</v>
      </c>
      <c r="BK7" s="38">
        <v>1063.93</v>
      </c>
      <c r="BL7" s="38">
        <v>1060.8599999999999</v>
      </c>
      <c r="BM7" s="38">
        <v>1006.65</v>
      </c>
      <c r="BN7" s="38">
        <v>998.42</v>
      </c>
      <c r="BO7" s="38">
        <v>1095.52</v>
      </c>
      <c r="BP7" s="38">
        <v>1042.3399999999999</v>
      </c>
      <c r="BQ7" s="38">
        <v>44.1</v>
      </c>
      <c r="BR7" s="38">
        <v>47.68</v>
      </c>
      <c r="BS7" s="38">
        <v>44.97</v>
      </c>
      <c r="BT7" s="38">
        <v>48.43</v>
      </c>
      <c r="BU7" s="38">
        <v>43.81</v>
      </c>
      <c r="BV7" s="38">
        <v>46.26</v>
      </c>
      <c r="BW7" s="38">
        <v>45.81</v>
      </c>
      <c r="BX7" s="38">
        <v>43.43</v>
      </c>
      <c r="BY7" s="38">
        <v>41.41</v>
      </c>
      <c r="BZ7" s="38">
        <v>39.64</v>
      </c>
      <c r="CA7" s="38">
        <v>42.6</v>
      </c>
      <c r="CB7" s="38">
        <v>488.31</v>
      </c>
      <c r="CC7" s="38">
        <v>448.48</v>
      </c>
      <c r="CD7" s="38">
        <v>469.11</v>
      </c>
      <c r="CE7" s="38">
        <v>453.78</v>
      </c>
      <c r="CF7" s="38">
        <v>459</v>
      </c>
      <c r="CG7" s="38">
        <v>376.4</v>
      </c>
      <c r="CH7" s="38">
        <v>383.92</v>
      </c>
      <c r="CI7" s="38">
        <v>400.44</v>
      </c>
      <c r="CJ7" s="38">
        <v>417.56</v>
      </c>
      <c r="CK7" s="38">
        <v>449.72</v>
      </c>
      <c r="CL7" s="38">
        <v>410.22</v>
      </c>
      <c r="CM7" s="38">
        <v>36.9</v>
      </c>
      <c r="CN7" s="38">
        <v>36.01</v>
      </c>
      <c r="CO7" s="38">
        <v>33.99</v>
      </c>
      <c r="CP7" s="38">
        <v>34.61</v>
      </c>
      <c r="CQ7" s="38">
        <v>34.25</v>
      </c>
      <c r="CR7" s="38">
        <v>33.729999999999997</v>
      </c>
      <c r="CS7" s="38">
        <v>33.21</v>
      </c>
      <c r="CT7" s="38">
        <v>32.229999999999997</v>
      </c>
      <c r="CU7" s="38">
        <v>32.479999999999997</v>
      </c>
      <c r="CV7" s="38">
        <v>30.19</v>
      </c>
      <c r="CW7" s="38">
        <v>32.979999999999997</v>
      </c>
      <c r="CX7" s="38">
        <v>85.44</v>
      </c>
      <c r="CY7" s="38">
        <v>86.99</v>
      </c>
      <c r="CZ7" s="38">
        <v>87.54</v>
      </c>
      <c r="DA7" s="38">
        <v>88.36</v>
      </c>
      <c r="DB7" s="38">
        <v>88.81</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理恵子</cp:lastModifiedBy>
  <cp:lastPrinted>2022-01-14T02:23:03Z</cp:lastPrinted>
  <dcterms:created xsi:type="dcterms:W3CDTF">2021-12-03T08:06:15Z</dcterms:created>
  <dcterms:modified xsi:type="dcterms:W3CDTF">2022-01-14T03:03:23Z</dcterms:modified>
  <cp:category/>
</cp:coreProperties>
</file>