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shida-maki\Desktop\"/>
    </mc:Choice>
  </mc:AlternateContent>
  <workbookProtection workbookAlgorithmName="SHA-512" workbookHashValue="/i1M7BE4tc9Ru1ysAIBV0TbVJUWiWhfXo7C6X/CjeuR3f4TBxETLN7VD55vvTFq8tOMuLdfx/vpzI40wZ/66+A==" workbookSaltValue="N75eVD2uboW092NeO+pFYA==" workbookSpinCount="100000" lockStructure="1"/>
  <bookViews>
    <workbookView xWindow="0" yWindow="0" windowWidth="20490" windowHeight="75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<sst xmlns="http://schemas.openxmlformats.org/spreadsheetml/2006/main" count="233" uniqueCount="118">
  <si>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</si>
  <si>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</si>
  <si>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</si>
  <si>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</si>
  <si>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</si>
  <si>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</si>
  <si>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</si>
  <si>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</si>
  <si>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</si>
  <si>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</si>
  <si>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</si>
  <si>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</si>
  <si>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</si>
  <si>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</si>
  <si>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</si>
  <si>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</si>
  <si>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</si>
  <si>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</si>
  <si>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</si>
  <si>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</si>
  <si>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</si>
  <si>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</si>
  <si>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</si>
  <si>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</si>
  <si>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</si>
  <si>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</si>
  <si>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</si>
  <si>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</si>
  <si>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</si>
  <si>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</si>
  <si>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</si>
  <si>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</si>
  <si>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</si>
  <si>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</si>
  <si>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</si>
  <si>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</si>
  <si>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</si>
  <si>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</si>
  <si>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</si>
  <si>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</si>
  <si>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</si>
  <si>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</si>
  <si>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</si>
  <si>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</si>
  <si>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</si>
  <si>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</si>
  <si>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</si>
  <si>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</si>
  <si>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</si>
  <si>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</si>
  <si>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</si>
  <si>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</si>
  <si>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</si>
  <si>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</si>
  <si>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</si>
  <si>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</si>
  <si>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</si>
  <si>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</si>
  <si>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</si>
  <si>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</si>
  <si>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</si>
  <si>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</si>
  <si>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</si>
  <si>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</si>
  <si>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</si>
  <si>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</si>
  <si>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</si>
  <si>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</si>
  <si>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</si>
  <si>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</si>
  <si>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</si>
  <si>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</si>
  <si>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</si>
  <si>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</si>
  <si>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</si>
  <si>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</si>
  <si>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</si>
  <si>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</si>
  <si>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</si>
  <si>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</si>
  <si>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</si>
  <si>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</si>
  <si>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</si>
  <si>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</si>
  <si>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</si>
  <si>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</si>
  <si>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</si>
  <si>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</si>
  <si>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</si>
  <si>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</si>
  <si>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</si>
  <si>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</si>
  <si>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</si>
  <si>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</si>
  <si>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</si>
  <si>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</si>
  <si>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</si>
  <si>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</si>
  <si>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</si>
  <si>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</si>
  <si>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</si>
  <si>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</si>
  <si>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</si>
  <si>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</si>
  <si>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</si>
  <si>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</si>
  <si>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</si>
  <si>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</si>
  <si>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</si>
  <si>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</si>
  <si>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</si>
  <si>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</si>
  <si>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</si>
  <si>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</si>
  <si>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</si>
  <si>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30年度において経営戦略を策定している。人口減少による水道料金収入が減少する可能性が高く、また年々、施設の老朽化が進行しており、起債事業が多くなることが予想されることから、更なる経営改善が必要と考える。令和５年度までに公営企業会計への移行を実施する。</t>
    <phoneticPr fontId="4"/>
  </si>
  <si>
    <t>令和2年度においては、管路更新率0.23％となっており配水管布設替えを行っている。また、管路に耐震性を持たせて実施している。施設や管路については、今後、老朽化が進むにつれ適切な維持管理が必要とされるので、より効果的な対応を行い施設の延命化及び、管路の更新・耐震化を図る。</t>
    <rPh sb="49" eb="50">
      <t>セイ</t>
    </rPh>
    <phoneticPr fontId="4"/>
  </si>
  <si>
    <t>本町の簡易水道事業は、約1,450戸の世帯に給水を行っており接続率は100％である。収益的収支比率を見ると前年と比較して増加しているが、給水収益が減少していく傾向にあるため、経営改善が必要と考えられる。企業債残高対給水収益比率は減少しているが、その要因として補助事業などの大型事業を近年行っていないためである。令和2・3年度においては補助事業を行うので、経営改善を図っていく必要があると考えられる。料金回収率は前年度と比較して増加し、類似団体平均を上回っており適切な料金収入の確保ができている。給水原価は、令和2年度で287.72円であるが、今後総費用の増加や、有収水量の減少などが予想されるので状況を把握・分析する必要がある。　施設利用率については、令和2年度50％程度である。水は限りある資源であるので負荷率を考えると現状の値が適当である。有収率については類似団体平均値より高くなっているが、有収率90％以上を目標に更なる運営努力を行っていく。</t>
    <rPh sb="253" eb="255">
      <t>レイワ</t>
    </rPh>
    <rPh sb="256" eb="258">
      <t>ネンド</t>
    </rPh>
    <rPh sb="326" eb="328">
      <t>レイワ</t>
    </rPh>
    <rPh sb="329" eb="33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</si>
</sst>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0.28999999999999998</c:v>
                </c:pt>
                <c:pt idx="1">
                  <c:v>0.13</c:v>
                </c:pt>
                <c:pt idx="2" formatCode="#,##0.00;&quot;△&quot;#,##0.00">
                  <c:v>0</c:v>
                </c:pt>
                <c:pt idx="3">
                  <c:v>0.2</c:v>
                </c:pt>
                <c:pt idx="4">
                  <c:v>0.23</c:v>
                </c:pt>
              </c:numCache>
            </c:numRef>
          </c:val>
          <c:extLst>
            <c:ext xmlns:c16="http://schemas.microsoft.com/office/drawing/2014/chart" uri="{C3380CC4-5D6E-409C-BE32-E72D297353CC}">
              <c16:uniqueId val="{00000000-EC78-46FE-86E7-17F706EB600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EC78-46FE-86E7-17F706EB600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55.77</c:v>
                </c:pt>
                <c:pt idx="1">
                  <c:v>55.64</c:v>
                </c:pt>
                <c:pt idx="2">
                  <c:v>54.18</c:v>
                </c:pt>
                <c:pt idx="3">
                  <c:v>52.22</c:v>
                </c:pt>
                <c:pt idx="4">
                  <c:v>50.87</c:v>
                </c:pt>
              </c:numCache>
            </c:numRef>
          </c:val>
          <c:extLst>
            <c:ext xmlns:c16="http://schemas.microsoft.com/office/drawing/2014/chart" uri="{C3380CC4-5D6E-409C-BE32-E72D297353CC}">
              <c16:uniqueId val="{00000000-DA18-43C1-AD37-57F5FE4C9A2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DA18-43C1-AD37-57F5FE4C9A2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86.4</c:v>
                </c:pt>
                <c:pt idx="1">
                  <c:v>86.15</c:v>
                </c:pt>
                <c:pt idx="2">
                  <c:v>86.73</c:v>
                </c:pt>
                <c:pt idx="3">
                  <c:v>86.9</c:v>
                </c:pt>
                <c:pt idx="4">
                  <c:v>87.35</c:v>
                </c:pt>
              </c:numCache>
            </c:numRef>
          </c:val>
          <c:extLst>
            <c:ext xmlns:c16="http://schemas.microsoft.com/office/drawing/2014/chart" uri="{C3380CC4-5D6E-409C-BE32-E72D297353CC}">
              <c16:uniqueId val="{00000000-90D9-4358-8811-34A767B610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0D9-4358-8811-34A767B610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82.73</c:v>
                </c:pt>
                <c:pt idx="1">
                  <c:v>97.24</c:v>
                </c:pt>
                <c:pt idx="2">
                  <c:v>73.599999999999994</c:v>
                </c:pt>
                <c:pt idx="3">
                  <c:v>85.63</c:v>
                </c:pt>
                <c:pt idx="4">
                  <c:v>92.34</c:v>
                </c:pt>
              </c:numCache>
            </c:numRef>
          </c:val>
          <c:extLst>
            <c:ext xmlns:c16="http://schemas.microsoft.com/office/drawing/2014/chart" uri="{C3380CC4-5D6E-409C-BE32-E72D297353CC}">
              <c16:uniqueId val="{00000000-52F3-492A-932B-703B9BBEFA9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52F3-492A-932B-703B9BBEFA9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50-44AF-947B-11D2E81B4A6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0-44AF-947B-11D2E81B4A6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3B-4C0A-82B9-027DA4B9B8D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B-4C0A-82B9-027DA4B9B8D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1-4069-8C79-59CEB0B9E02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1-4069-8C79-59CEB0B9E02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A-4D29-AC08-31E57751FC5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A-4D29-AC08-31E57751FC5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567.72</c:v>
                </c:pt>
                <c:pt idx="1">
                  <c:v>515.15</c:v>
                </c:pt>
                <c:pt idx="2">
                  <c:v>479.26</c:v>
                </c:pt>
                <c:pt idx="3">
                  <c:v>438.07</c:v>
                </c:pt>
                <c:pt idx="4">
                  <c:v>414.14</c:v>
                </c:pt>
              </c:numCache>
            </c:numRef>
          </c:val>
          <c:extLst>
            <c:ext xmlns:c16="http://schemas.microsoft.com/office/drawing/2014/chart" uri="{C3380CC4-5D6E-409C-BE32-E72D297353CC}">
              <c16:uniqueId val="{00000000-1C92-4C82-B198-9C836D89954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1C92-4C82-B198-9C836D89954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76.16</c:v>
                </c:pt>
                <c:pt idx="1">
                  <c:v>90.47</c:v>
                </c:pt>
                <c:pt idx="2">
                  <c:v>68.8</c:v>
                </c:pt>
                <c:pt idx="3">
                  <c:v>79.48</c:v>
                </c:pt>
                <c:pt idx="4">
                  <c:v>87.13</c:v>
                </c:pt>
              </c:numCache>
            </c:numRef>
          </c:val>
          <c:extLst>
            <c:ext xmlns:c16="http://schemas.microsoft.com/office/drawing/2014/chart" uri="{C3380CC4-5D6E-409C-BE32-E72D297353CC}">
              <c16:uniqueId val="{00000000-1068-4B47-9DB9-B0CCD4B6B08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068-4B47-9DB9-B0CCD4B6B08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322.38</c:v>
                </c:pt>
                <c:pt idx="1">
                  <c:v>273.87</c:v>
                </c:pt>
                <c:pt idx="2">
                  <c:v>355.97</c:v>
                </c:pt>
                <c:pt idx="3">
                  <c:v>306.85000000000002</c:v>
                </c:pt>
                <c:pt idx="4">
                  <c:v>287.72000000000003</c:v>
                </c:pt>
              </c:numCache>
            </c:numRef>
          </c:val>
          <c:extLst>
            <c:ext xmlns:c16="http://schemas.microsoft.com/office/drawing/2014/chart" uri="{C3380CC4-5D6E-409C-BE32-E72D297353CC}">
              <c16:uniqueId val="{00000000-351D-481D-BDC5-32F862A4061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51D-481D-BDC5-32F862A4061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2" zoomScaleNormal="100" workbookViewId="0">
      <selection activeCell="CB35" sqref="CB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長崎県　小値賀町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2336</v>
      </c>
      <c r="AM8" s="51"/>
      <c r="AN8" s="51"/>
      <c r="AO8" s="51"/>
      <c r="AP8" s="51"/>
      <c r="AQ8" s="51"/>
      <c r="AR8" s="51"/>
      <c r="AS8" s="51"/>
      <c r="AT8" s="47">
        <f>データ!$S$6</f>
        <v>25.5</v>
      </c>
      <c r="AU8" s="47"/>
      <c r="AV8" s="47"/>
      <c r="AW8" s="47"/>
      <c r="AX8" s="47"/>
      <c r="AY8" s="47"/>
      <c r="AZ8" s="47"/>
      <c r="BA8" s="47"/>
      <c r="BB8" s="47">
        <f>データ!$T$6</f>
        <v>91.61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99.65</v>
      </c>
      <c r="Q10" s="47"/>
      <c r="R10" s="47"/>
      <c r="S10" s="47"/>
      <c r="T10" s="47"/>
      <c r="U10" s="47"/>
      <c r="V10" s="47"/>
      <c r="W10" s="51">
        <f>データ!$Q$6</f>
        <v>4090</v>
      </c>
      <c r="X10" s="51"/>
      <c r="Y10" s="51"/>
      <c r="Z10" s="51"/>
      <c r="AA10" s="51"/>
      <c r="AB10" s="51"/>
      <c r="AC10" s="51"/>
      <c r="AD10" s="2"/>
      <c r="AE10" s="2"/>
      <c r="AF10" s="2"/>
      <c r="AG10" s="2"/>
      <c r="AH10" s="2"/>
      <c r="AI10" s="2"/>
      <c r="AJ10" s="2"/>
      <c r="AK10" s="2"/>
      <c r="AL10" s="51">
        <f>データ!$U$6</f>
        <v>2292</v>
      </c>
      <c r="AM10" s="51"/>
      <c r="AN10" s="51"/>
      <c r="AO10" s="51"/>
      <c r="AP10" s="51"/>
      <c r="AQ10" s="51"/>
      <c r="AR10" s="51"/>
      <c r="AS10" s="51"/>
      <c r="AT10" s="47">
        <f>データ!$V$6</f>
        <v>17.2</v>
      </c>
      <c r="AU10" s="47"/>
      <c r="AV10" s="47"/>
      <c r="AW10" s="47"/>
      <c r="AX10" s="47"/>
      <c r="AY10" s="47"/>
      <c r="AZ10" s="47"/>
      <c r="BA10" s="47"/>
      <c r="BB10" s="47">
        <f>データ!$W$6</f>
        <v>133.26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uncrapfxRoJ5K3HDJuh+B+QFwCdDr/TFIE9uVV3vr6WTm8Wr1FKgA97DXlvDxK4kKC/ixMrek5/lSkLZfYEiPQ==" saltValue="JeqXn3ZyyPzaL9HvKHsr5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423831</v>
      </c>
      <c r="D6" s="34">
        <f t="shared" si="3"/>
        <v>47</v>
      </c>
      <c r="E6" s="34">
        <f t="shared" si="3"/>
        <v>1</v>
      </c>
      <c r="F6" s="34">
        <f t="shared" si="3"/>
        <v>0</v>
      </c>
      <c r="G6" s="34">
        <f t="shared" si="3"/>
        <v>0</v>
      </c>
      <c r="H6" s="34" t="str">
        <f t="shared" si="3"/>
        <v>長崎県　小値賀町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99.65</v>
      </c>
      <c r="Q6" s="35">
        <f t="shared" si="3"/>
        <v>4090</v>
      </c>
      <c r="R6" s="35">
        <f t="shared" si="3"/>
        <v>2336</v>
      </c>
      <c r="S6" s="35">
        <f t="shared" si="3"/>
        <v>25.5</v>
      </c>
      <c r="T6" s="35">
        <f t="shared" si="3"/>
        <v>91.61</v>
      </c>
      <c r="U6" s="35">
        <f t="shared" si="3"/>
        <v>2292</v>
      </c>
      <c r="V6" s="35">
        <f t="shared" si="3"/>
        <v>17.2</v>
      </c>
      <c r="W6" s="35">
        <f t="shared" si="3"/>
        <v>133.26</v>
      </c>
      <c r="X6" s="36">
        <f>IF(X7="",NA(),X7)</f>
        <v>82.73</v>
      </c>
      <c r="Y6" s="36">
        <f t="shared" ref="Y6:AG6" si="4">IF(Y7="",NA(),Y7)</f>
        <v>97.24</v>
      </c>
      <c r="Z6" s="36">
        <f t="shared" si="4"/>
        <v>73.599999999999994</v>
      </c>
      <c r="AA6" s="36">
        <f t="shared" si="4"/>
        <v>85.63</v>
      </c>
      <c r="AB6" s="36">
        <f t="shared" si="4"/>
        <v>92.34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567.72</v>
      </c>
      <c r="BF6" s="36">
        <f t="shared" ref="BF6:BN6" si="7">IF(BF7="",NA(),BF7)</f>
        <v>515.15</v>
      </c>
      <c r="BG6" s="36">
        <f t="shared" si="7"/>
        <v>479.26</v>
      </c>
      <c r="BH6" s="36">
        <f t="shared" si="7"/>
        <v>438.07</v>
      </c>
      <c r="BI6" s="36">
        <f t="shared" si="7"/>
        <v>414.14</v>
      </c>
      <c r="BJ6" s="36">
        <f t="shared" si="7"/>
        <v>1144.79</v>
      </c>
      <c r="BK6" s="36">
        <f t="shared" si="7"/>
        <v>1061.58</v>
      </c>
      <c r="BL6" s="36">
        <f t="shared" si="7"/>
        <v>1007.7</v>
      </c>
      <c r="BM6" s="36">
        <f t="shared" si="7"/>
        <v>1018.52</v>
      </c>
      <c r="BN6" s="36">
        <f t="shared" si="7"/>
        <v>949.61</v>
      </c>
      <c r="BO6" s="35" t="str">
        <f>IF(BO7="","",IF(BO7="-","【-】","【"&amp;SUBSTITUTE(TEXT(BO7,"#,##0.00"),"-","△")&amp;"】"))</f>
        <v>【949.15】</v>
      </c>
      <c r="BP6" s="36">
        <f>IF(BP7="",NA(),BP7)</f>
        <v>76.16</v>
      </c>
      <c r="BQ6" s="36">
        <f t="shared" ref="BQ6:BY6" si="8">IF(BQ7="",NA(),BQ7)</f>
        <v>90.47</v>
      </c>
      <c r="BR6" s="36">
        <f t="shared" si="8"/>
        <v>68.8</v>
      </c>
      <c r="BS6" s="36">
        <f t="shared" si="8"/>
        <v>79.48</v>
      </c>
      <c r="BT6" s="36">
        <f t="shared" si="8"/>
        <v>87.13</v>
      </c>
      <c r="BU6" s="36">
        <f t="shared" si="8"/>
        <v>56.04</v>
      </c>
      <c r="BV6" s="36">
        <f t="shared" si="8"/>
        <v>58.52</v>
      </c>
      <c r="BW6" s="36">
        <f t="shared" si="8"/>
        <v>59.22</v>
      </c>
      <c r="BX6" s="36">
        <f t="shared" si="8"/>
        <v>58.79</v>
      </c>
      <c r="BY6" s="36">
        <f t="shared" si="8"/>
        <v>58.41</v>
      </c>
      <c r="BZ6" s="35" t="str">
        <f>IF(BZ7="","",IF(BZ7="-","【-】","【"&amp;SUBSTITUTE(TEXT(BZ7,"#,##0.00"),"-","△")&amp;"】"))</f>
        <v>【55.87】</v>
      </c>
      <c r="CA6" s="36">
        <f>IF(CA7="",NA(),CA7)</f>
        <v>322.38</v>
      </c>
      <c r="CB6" s="36">
        <f t="shared" ref="CB6:CJ6" si="9">IF(CB7="",NA(),CB7)</f>
        <v>273.87</v>
      </c>
      <c r="CC6" s="36">
        <f t="shared" si="9"/>
        <v>355.97</v>
      </c>
      <c r="CD6" s="36">
        <f t="shared" si="9"/>
        <v>306.85000000000002</v>
      </c>
      <c r="CE6" s="36">
        <f t="shared" si="9"/>
        <v>287.72000000000003</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55.77</v>
      </c>
      <c r="CM6" s="36">
        <f t="shared" ref="CM6:CU6" si="10">IF(CM7="",NA(),CM7)</f>
        <v>55.64</v>
      </c>
      <c r="CN6" s="36">
        <f t="shared" si="10"/>
        <v>54.18</v>
      </c>
      <c r="CO6" s="36">
        <f t="shared" si="10"/>
        <v>52.22</v>
      </c>
      <c r="CP6" s="36">
        <f t="shared" si="10"/>
        <v>50.87</v>
      </c>
      <c r="CQ6" s="36">
        <f t="shared" si="10"/>
        <v>55.9</v>
      </c>
      <c r="CR6" s="36">
        <f t="shared" si="10"/>
        <v>57.3</v>
      </c>
      <c r="CS6" s="36">
        <f t="shared" si="10"/>
        <v>56.76</v>
      </c>
      <c r="CT6" s="36">
        <f t="shared" si="10"/>
        <v>56.04</v>
      </c>
      <c r="CU6" s="36">
        <f t="shared" si="10"/>
        <v>58.52</v>
      </c>
      <c r="CV6" s="35" t="str">
        <f>IF(CV7="","",IF(CV7="-","【-】","【"&amp;SUBSTITUTE(TEXT(CV7,"#,##0.00"),"-","△")&amp;"】"))</f>
        <v>【56.31】</v>
      </c>
      <c r="CW6" s="36">
        <f>IF(CW7="",NA(),CW7)</f>
        <v>86.4</v>
      </c>
      <c r="CX6" s="36">
        <f t="shared" ref="CX6:DF6" si="11">IF(CX7="",NA(),CX7)</f>
        <v>86.15</v>
      </c>
      <c r="CY6" s="36">
        <f t="shared" si="11"/>
        <v>86.73</v>
      </c>
      <c r="CZ6" s="36">
        <f t="shared" si="11"/>
        <v>86.9</v>
      </c>
      <c r="DA6" s="36">
        <f t="shared" si="11"/>
        <v>87.35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0.28999999999999998</v>
      </c>
      <c r="EE6" s="36">
        <f t="shared" ref="EE6:EM6" si="14">IF(EE7="",NA(),EE7)</f>
        <v>0.13</v>
      </c>
      <c r="EF6" s="35">
        <f t="shared" si="14"/>
        <v>0</v>
      </c>
      <c r="EG6" s="36">
        <f t="shared" si="14"/>
        <v>0.2</v>
      </c>
      <c r="EH6" s="36">
        <f t="shared" si="14"/>
        <v>0.23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423831</v>
      </c>
      <c r="D7" s="38">
        <v>47</v>
      </c>
      <c r="E7" s="38">
        <v>1</v>
      </c>
      <c r="F7" s="38">
        <v>0</v>
      </c>
      <c r="G7" s="38">
        <v>0</v>
      </c>
      <c r="H7" s="38" t="s">
        <v>96</v>
      </c>
      <c r="I7" s="38" t="s">
        <v>97</v>
      </c>
      <c r="J7" s="38" t="s">
        <v>98</v>
      </c>
      <c r="K7" s="38" t="s">
        <v>99</v>
      </c>
      <c r="L7" s="38" t="s">
        <v>100</v>
      </c>
      <c r="M7" s="38" t="s">
        <v>101</v>
      </c>
      <c r="N7" s="39" t="s">
        <v>102</v>
      </c>
      <c r="O7" s="39" t="s">
        <v>103</v>
      </c>
      <c r="P7" s="39">
        <v>99.65</v>
      </c>
      <c r="Q7" s="39">
        <v>4090</v>
      </c>
      <c r="R7" s="39">
        <v>2336</v>
      </c>
      <c r="S7" s="39">
        <v>25.5</v>
      </c>
      <c r="T7" s="39">
        <v>91.61</v>
      </c>
      <c r="U7" s="39">
        <v>2292</v>
      </c>
      <c r="V7" s="39">
        <v>17.2</v>
      </c>
      <c r="W7" s="39">
        <v>133.26</v>
      </c>
      <c r="X7" s="39">
        <v>82.73</v>
      </c>
      <c r="Y7" s="39">
        <v>97.24</v>
      </c>
      <c r="Z7" s="39">
        <v>73.599999999999994</v>
      </c>
      <c r="AA7" s="39">
        <v>85.63</v>
      </c>
      <c r="AB7" s="39">
        <v>92.34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567.72</v>
      </c>
      <c r="BF7" s="39">
        <v>515.15</v>
      </c>
      <c r="BG7" s="39">
        <v>479.26</v>
      </c>
      <c r="BH7" s="39">
        <v>438.07</v>
      </c>
      <c r="BI7" s="39">
        <v>414.14</v>
      </c>
      <c r="BJ7" s="39">
        <v>1144.79</v>
      </c>
      <c r="BK7" s="39">
        <v>1061.58</v>
      </c>
      <c r="BL7" s="39">
        <v>1007.7</v>
      </c>
      <c r="BM7" s="39">
        <v>1018.52</v>
      </c>
      <c r="BN7" s="39">
        <v>949.61</v>
      </c>
      <c r="BO7" s="39">
        <v>949.15</v>
      </c>
      <c r="BP7" s="39">
        <v>76.16</v>
      </c>
      <c r="BQ7" s="39">
        <v>90.47</v>
      </c>
      <c r="BR7" s="39">
        <v>68.8</v>
      </c>
      <c r="BS7" s="39">
        <v>79.48</v>
      </c>
      <c r="BT7" s="39">
        <v>87.13</v>
      </c>
      <c r="BU7" s="39">
        <v>56.04</v>
      </c>
      <c r="BV7" s="39">
        <v>58.52</v>
      </c>
      <c r="BW7" s="39">
        <v>59.22</v>
      </c>
      <c r="BX7" s="39">
        <v>58.79</v>
      </c>
      <c r="BY7" s="39">
        <v>58.41</v>
      </c>
      <c r="BZ7" s="39">
        <v>55.87</v>
      </c>
      <c r="CA7" s="39">
        <v>322.38</v>
      </c>
      <c r="CB7" s="39">
        <v>273.87</v>
      </c>
      <c r="CC7" s="39">
        <v>355.97</v>
      </c>
      <c r="CD7" s="39">
        <v>306.85000000000002</v>
      </c>
      <c r="CE7" s="39">
        <v>287.72000000000003</v>
      </c>
      <c r="CF7" s="39">
        <v>304.35000000000002</v>
      </c>
      <c r="CG7" s="39">
        <v>296.3</v>
      </c>
      <c r="CH7" s="39">
        <v>292.89999999999998</v>
      </c>
      <c r="CI7" s="39">
        <v>298.25</v>
      </c>
      <c r="CJ7" s="39">
        <v>303.27999999999997</v>
      </c>
      <c r="CK7" s="39">
        <v>288.19</v>
      </c>
      <c r="CL7" s="39">
        <v>55.77</v>
      </c>
      <c r="CM7" s="39">
        <v>55.64</v>
      </c>
      <c r="CN7" s="39">
        <v>54.18</v>
      </c>
      <c r="CO7" s="39">
        <v>52.22</v>
      </c>
      <c r="CP7" s="39">
        <v>50.87</v>
      </c>
      <c r="CQ7" s="39">
        <v>55.9</v>
      </c>
      <c r="CR7" s="39">
        <v>57.3</v>
      </c>
      <c r="CS7" s="39">
        <v>56.76</v>
      </c>
      <c r="CT7" s="39">
        <v>56.04</v>
      </c>
      <c r="CU7" s="39">
        <v>58.52</v>
      </c>
      <c r="CV7" s="39">
        <v>56.31</v>
      </c>
      <c r="CW7" s="39">
        <v>86.4</v>
      </c>
      <c r="CX7" s="39">
        <v>86.15</v>
      </c>
      <c r="CY7" s="39">
        <v>86.73</v>
      </c>
      <c r="CZ7" s="39">
        <v>86.9</v>
      </c>
      <c r="DA7" s="39">
        <v>87.35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0.28999999999999998</v>
      </c>
      <c r="EE7" s="39">
        <v>0.13</v>
      </c>
      <c r="EF7" s="39">
        <v>0</v>
      </c>
      <c r="EG7" s="39">
        <v>0.2</v>
      </c>
      <c r="EH7" s="39">
        <v>0.23</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2022-01-25T00:45:19Z</cp:lastPrinted>
  <dcterms:created xsi:type="dcterms:W3CDTF">2021-12-03T07:05:09Z</dcterms:created>
  <dcterms:modified xsi:type="dcterms:W3CDTF">2022-01-25T00:45:23Z</dcterms:modified>
  <cp:category/>
</cp:coreProperties>
</file>