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211jfs\水道課\共有\06　令和3年度\09　通知・調査／国、県、水道協会、その他\06　地方公営企業決算状況調査（決算統計）\06　【公営企業に係る経営比較分析表（令和２年度決算）】\"/>
    </mc:Choice>
  </mc:AlternateContent>
  <xr:revisionPtr revIDLastSave="0" documentId="13_ncr:1_{05234D22-E108-4D18-8E70-45457A344046}" xr6:coauthVersionLast="36" xr6:coauthVersionMax="36" xr10:uidLastSave="{00000000-0000-0000-0000-000000000000}"/>
  <workbookProtection workbookAlgorithmName="SHA-512" workbookHashValue="o7wZQ+L/QVBTNz9wqU4rX1CSulSwnZwOKubaKc5wHeXu36fcyR07fYr5S6/nA6uE2cQzGykhagnqA66wf4OJdA==" workbookSaltValue="0GXsEnJoARZfDifMTe9En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AT8" i="4"/>
  <c r="AL8" i="4"/>
  <c r="AD8" i="4"/>
  <c r="P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<sst xmlns="http://schemas.openxmlformats.org/spreadsheetml/2006/main" count="228" uniqueCount="114">
  <si>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</si>
  <si>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</si>
  <si>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</si>
  <si>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</si>
  <si>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</si>
  <si>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</si>
  <si>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</si>
  <si>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</si>
  <si>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</si>
  <si>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</si>
  <si>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</si>
  <si>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</si>
  <si>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</si>
  <si>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</si>
  <si>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</si>
  <si>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</si>
  <si>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</si>
  <si>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</si>
  <si>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</si>
  <si>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</si>
  <si>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</si>
  <si>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</si>
  <si>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</si>
  <si>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</si>
  <si>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</si>
  <si>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</si>
  <si>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</si>
  <si>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</si>
  <si>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</si>
  <si>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</si>
  <si>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</si>
  <si>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</si>
  <si>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</si>
  <si>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</si>
  <si>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</si>
  <si>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</si>
  <si>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</si>
  <si>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</si>
  <si>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</si>
  <si>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</si>
  <si>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</si>
  <si>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</si>
  <si>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</si>
  <si>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</si>
  <si>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</si>
  <si>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</si>
  <si>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</si>
  <si>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</si>
  <si>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</si>
  <si>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</si>
  <si>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</si>
  <si>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</si>
  <si>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</si>
  <si>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</si>
  <si>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</si>
  <si>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</si>
  <si>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</si>
  <si>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</si>
  <si>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</si>
  <si>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</si>
  <si>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</si>
  <si>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</si>
  <si>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</si>
  <si>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</si>
  <si>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</si>
  <si>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</si>
  <si>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</si>
  <si>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</si>
  <si>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</si>
  <si>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</si>
  <si>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</si>
  <si>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</si>
  <si>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</si>
  <si>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</si>
  <si>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</si>
  <si>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</si>
  <si>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</si>
  <si>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</si>
  <si>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</si>
  <si>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</si>
  <si>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</si>
  <si>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</si>
  <si>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</si>
  <si>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</si>
  <si>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</si>
  <si>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</si>
  <si>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</si>
  <si>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</si>
  <si>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</si>
  <si>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</si>
  <si>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</si>
  <si>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</si>
  <si>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</si>
  <si>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</si>
  <si>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</si>
  <si>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</si>
  <si>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</si>
  <si>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</si>
  <si>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</si>
  <si>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</si>
  <si>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</si>
  <si>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</si>
  <si>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</si>
  <si>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</si>
  <si>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</si>
  <si>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</si>
  <si>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</si>
  <si>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</si>
  <si>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</si>
  <si>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</si>
  <si>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</si>
  <si>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color rgb="FFFF0000"/>
        <rFont val="ＭＳ ゴシック"/>
        <family val="3"/>
        <charset val="128"/>
      </rPr>
      <t>①経常収支比率</t>
    </r>
    <r>
      <rPr>
        <sz val="11"/>
        <color theme="1"/>
        <rFont val="ＭＳ ゴシック"/>
        <family val="3"/>
        <charset val="128"/>
      </rPr>
      <t xml:space="preserve">：100％以上を維持している。平成28年度までは類似団体平均値を上回っていたが、平成29年度以降は一部簡水の統合により引き継いだ資産の減価償却費や施設維持管理費等が増加したため下回っている。引き続き経常的経費の削減により経営基盤の強化を図る。
</t>
    </r>
    <r>
      <rPr>
        <sz val="11"/>
        <color rgb="FFFF0000"/>
        <rFont val="ＭＳ ゴシック"/>
        <family val="3"/>
        <charset val="128"/>
      </rPr>
      <t>③流動比率</t>
    </r>
    <r>
      <rPr>
        <sz val="11"/>
        <color theme="1"/>
        <rFont val="ＭＳ ゴシック"/>
        <family val="3"/>
        <charset val="128"/>
      </rPr>
      <t xml:space="preserve">：100％を大きく超えていることから短期的な支払能力は確保されている。1年以内に償還する企業債の額を流動負債へ計上する額が、平成29年度以降は一部簡水の統合により引き継いだ企業債分で増加したため、指標が減少している。
</t>
    </r>
    <r>
      <rPr>
        <sz val="11"/>
        <color rgb="FFFF0000"/>
        <rFont val="ＭＳ ゴシック"/>
        <family val="3"/>
        <charset val="128"/>
      </rPr>
      <t>④企業債残高対給水収益比率</t>
    </r>
    <r>
      <rPr>
        <sz val="11"/>
        <color theme="1"/>
        <rFont val="ＭＳ ゴシック"/>
        <family val="3"/>
        <charset val="128"/>
      </rPr>
      <t xml:space="preserve">：類似団体平均値を上回っているが、近年は借入を償還額以下に抑え、内部留保資金を活用した施設更新を実施している。
</t>
    </r>
    <r>
      <rPr>
        <sz val="11"/>
        <color rgb="FFFF0000"/>
        <rFont val="ＭＳ ゴシック"/>
        <family val="3"/>
        <charset val="128"/>
      </rPr>
      <t>⑤料金回収率</t>
    </r>
    <r>
      <rPr>
        <sz val="11"/>
        <color theme="1"/>
        <rFont val="ＭＳ ゴシック"/>
        <family val="3"/>
        <charset val="128"/>
      </rPr>
      <t xml:space="preserve">：類似団体平均値を上回っているが、平成29年度一部簡水統合と令和2年度簡水法適化により引き継いだ資産の減価償却費や施設維持管理費が増加し、給水原価が増加したため指標が減少している。経常収支比率と同様、経費削減を図る。
</t>
    </r>
    <r>
      <rPr>
        <sz val="11"/>
        <color rgb="FFFF0000"/>
        <rFont val="ＭＳ ゴシック"/>
        <family val="3"/>
        <charset val="128"/>
      </rPr>
      <t>⑥給水原価</t>
    </r>
    <r>
      <rPr>
        <sz val="11"/>
        <color theme="1"/>
        <rFont val="ＭＳ ゴシック"/>
        <family val="3"/>
        <charset val="128"/>
      </rPr>
      <t xml:space="preserve">：平成28年度までは類似団体平均値を下回っていたが、平成29年度一部簡水統合と令和2年度簡水法適化により引き継いだ資産の減価償却費や施設維持管理費が増加したため上回っている。経常収支比率と同様、経費削減を図る。
</t>
    </r>
    <r>
      <rPr>
        <sz val="11"/>
        <color rgb="FFFF0000"/>
        <rFont val="ＭＳ ゴシック"/>
        <family val="3"/>
        <charset val="128"/>
      </rPr>
      <t>⑦施設利用率⑧有収率</t>
    </r>
    <r>
      <rPr>
        <sz val="11"/>
        <color theme="1"/>
        <rFont val="ＭＳ ゴシック"/>
        <family val="3"/>
        <charset val="128"/>
      </rPr>
      <t>：類似団体平均値と比較し、施設利用率は上回っているものの、有収率は70％台と大きく下回っている。これは主として漏水が要因であり、引き続き漏水対策、老朽管路の更新など計画的に取り組む必要がある。</t>
    </r>
    <rPh sb="12" eb="14">
      <t>イジョウ</t>
    </rPh>
    <rPh sb="15" eb="17">
      <t>イジ</t>
    </rPh>
    <rPh sb="22" eb="24">
      <t>ヘイセイ</t>
    </rPh>
    <rPh sb="26" eb="27">
      <t>ネン</t>
    </rPh>
    <rPh sb="27" eb="28">
      <t>ド</t>
    </rPh>
    <rPh sb="47" eb="49">
      <t>ヘイセイ</t>
    </rPh>
    <rPh sb="51" eb="52">
      <t>ネン</t>
    </rPh>
    <rPh sb="52" eb="53">
      <t>ド</t>
    </rPh>
    <rPh sb="53" eb="55">
      <t>イコウ</t>
    </rPh>
    <rPh sb="80" eb="87">
      <t>シセツイジカンリヒ</t>
    </rPh>
    <rPh sb="87" eb="88">
      <t>トウ</t>
    </rPh>
    <rPh sb="95" eb="97">
      <t>シタマワ</t>
    </rPh>
    <rPh sb="102" eb="103">
      <t>ヒ</t>
    </rPh>
    <rPh sb="104" eb="105">
      <t>ツヅ</t>
    </rPh>
    <rPh sb="220" eb="222">
      <t>キギョウ</t>
    </rPh>
    <rPh sb="222" eb="223">
      <t>サイ</t>
    </rPh>
    <rPh sb="223" eb="224">
      <t>ブン</t>
    </rPh>
    <rPh sb="225" eb="227">
      <t>ゾウカ</t>
    </rPh>
    <rPh sb="235" eb="237">
      <t>ゲンショウ</t>
    </rPh>
    <rPh sb="327" eb="329">
      <t>ウワマワ</t>
    </rPh>
    <rPh sb="375" eb="381">
      <t>シセツイジカンリ</t>
    </rPh>
    <rPh sb="381" eb="382">
      <t>ヒ</t>
    </rPh>
    <rPh sb="383" eb="385">
      <t>ゾウカ</t>
    </rPh>
    <rPh sb="387" eb="391">
      <t>キュウスイゲンカ</t>
    </rPh>
    <rPh sb="408" eb="414">
      <t>ケイジョウシュウシヒリツ</t>
    </rPh>
    <rPh sb="415" eb="417">
      <t>ドウヨウ</t>
    </rPh>
    <rPh sb="418" eb="420">
      <t>ケイヒ</t>
    </rPh>
    <rPh sb="450" eb="451">
      <t>シタ</t>
    </rPh>
    <rPh sb="471" eb="473">
      <t>レイワ</t>
    </rPh>
    <rPh sb="474" eb="476">
      <t>ネンド</t>
    </rPh>
    <rPh sb="476" eb="481">
      <t>カンスイホウテキカ</t>
    </rPh>
    <rPh sb="484" eb="485">
      <t>ヒ</t>
    </rPh>
    <rPh sb="486" eb="487">
      <t>ツ</t>
    </rPh>
    <rPh sb="498" eb="504">
      <t>シセツイジカンリ</t>
    </rPh>
    <rPh sb="504" eb="505">
      <t>ヒ</t>
    </rPh>
    <rPh sb="512" eb="513">
      <t>ウエ</t>
    </rPh>
    <phoneticPr fontId="4"/>
  </si>
  <si>
    <t>　人口減少による料金収入の減少や老朽化した水道施設が大量に更新時期を迎えること、また、令和２年度からは二次離島簡易水道事業に地方公営企業法を適用し水道事業会計へ一本化したことから、資産の減価償却費や施設維持管理費が増加したことで、今後も経営環境が厳しくなることが予想される。
　経営戦略に基づき、経常的経費の削減、計画的な人材育成と技術継承、施設の長寿命化・更新・統廃合など中長期的な視点で経営を行っていく必要がある。</t>
    <rPh sb="51" eb="55">
      <t>ニジリトウ</t>
    </rPh>
    <rPh sb="57" eb="59">
      <t>スイドウ</t>
    </rPh>
    <rPh sb="59" eb="61">
      <t>ジギョウ</t>
    </rPh>
    <rPh sb="62" eb="64">
      <t>チホウ</t>
    </rPh>
    <rPh sb="64" eb="66">
      <t>コウエイ</t>
    </rPh>
    <rPh sb="66" eb="68">
      <t>キギョウ</t>
    </rPh>
    <rPh sb="68" eb="69">
      <t>ホウ</t>
    </rPh>
    <rPh sb="70" eb="72">
      <t>テキヨウ</t>
    </rPh>
    <rPh sb="90" eb="92">
      <t>シサン</t>
    </rPh>
    <rPh sb="93" eb="98">
      <t>ゲンカショウキャクヒ</t>
    </rPh>
    <rPh sb="99" eb="105">
      <t>シセツイジカンリ</t>
    </rPh>
    <rPh sb="105" eb="106">
      <t>ヒ</t>
    </rPh>
    <rPh sb="107" eb="109">
      <t>ゾウカ</t>
    </rPh>
    <rPh sb="115" eb="117">
      <t>コンゴ</t>
    </rPh>
    <rPh sb="148" eb="151">
      <t>ケイジョウテキ</t>
    </rPh>
    <rPh sb="151" eb="153">
      <t>ケイヒ</t>
    </rPh>
    <rPh sb="154" eb="156">
      <t>サクゲン</t>
    </rPh>
    <rPh sb="179" eb="181">
      <t>コウシン</t>
    </rPh>
    <rPh sb="182" eb="185">
      <t>トウハイゴウ</t>
    </rPh>
    <rPh sb="187" eb="191">
      <t>チュウチョウキテキ</t>
    </rPh>
    <rPh sb="192" eb="194">
      <t>シテン</t>
    </rPh>
    <rPh sb="195" eb="197">
      <t>ケイエイ</t>
    </rPh>
    <rPh sb="198" eb="199">
      <t>オコナ</t>
    </rPh>
    <phoneticPr fontId="4"/>
  </si>
  <si>
    <r>
      <rPr>
        <sz val="11"/>
        <color rgb="FFFF0000"/>
        <rFont val="ＭＳ ゴシック"/>
        <family val="3"/>
        <charset val="128"/>
      </rPr>
      <t>①有形固定資産減価償却率</t>
    </r>
    <r>
      <rPr>
        <sz val="11"/>
        <color theme="1"/>
        <rFont val="ＭＳ ゴシック"/>
        <family val="3"/>
        <charset val="128"/>
      </rPr>
      <t xml:space="preserve">：平成28年度までは類似団体平均値とほぼ同率もしくは下回っていたが、一部簡水を統合した平成29年度以降は大きく下回っている。
</t>
    </r>
    <r>
      <rPr>
        <sz val="11"/>
        <color rgb="FFFF0000"/>
        <rFont val="ＭＳ ゴシック"/>
        <family val="3"/>
        <charset val="128"/>
      </rPr>
      <t>②管路経年化率</t>
    </r>
    <r>
      <rPr>
        <sz val="11"/>
        <color theme="1"/>
        <rFont val="ＭＳ ゴシック"/>
        <family val="3"/>
        <charset val="128"/>
      </rPr>
      <t xml:space="preserve">：平成28年度まで類似団体平均値より低い数値で推移してきたが、一部簡水を統合した平成29年度以降は類似団体平均値とほぼ同率もしくは下回っているものの、今後も年々上昇する見込みである。引き続き老朽管路の更新など計画的に取り組む必要がある。
</t>
    </r>
    <r>
      <rPr>
        <sz val="11"/>
        <color rgb="FFFF0000"/>
        <rFont val="ＭＳ ゴシック"/>
        <family val="3"/>
        <charset val="128"/>
      </rPr>
      <t>③管路更新率</t>
    </r>
    <r>
      <rPr>
        <sz val="11"/>
        <color theme="1"/>
        <rFont val="ＭＳ ゴシック"/>
        <family val="3"/>
        <charset val="128"/>
      </rPr>
      <t>：平成28年度までは類似団体平均値を上回っていたが、一部簡水を統合した平成29年度以降は平均値とほぼ同率もしくは下回っている。引き続き漏水の発生状況を加味した効果の高い管路の更新など計画的に取り組む必要がある。</t>
    </r>
    <rPh sb="38" eb="39">
      <t>シタ</t>
    </rPh>
    <rPh sb="74" eb="76">
      <t>ヘイセイ</t>
    </rPh>
    <rPh sb="78" eb="79">
      <t>ネン</t>
    </rPh>
    <rPh sb="79" eb="80">
      <t>ド</t>
    </rPh>
    <rPh sb="84" eb="86">
      <t>ダンタイ</t>
    </rPh>
    <rPh sb="86" eb="89">
      <t>ヘイキンチ</t>
    </rPh>
    <rPh sb="92" eb="94">
      <t>ドウリツ</t>
    </rPh>
    <rPh sb="147" eb="148">
      <t>シタ</t>
    </rPh>
    <rPh sb="157" eb="159">
      <t>コンゴ</t>
    </rPh>
    <rPh sb="160" eb="162">
      <t>ネンネン</t>
    </rPh>
    <rPh sb="162" eb="164">
      <t>ジョウショウ</t>
    </rPh>
    <rPh sb="166" eb="168">
      <t>ミコ</t>
    </rPh>
    <rPh sb="282" eb="284">
      <t>カミ</t>
    </rPh>
    <rPh sb="286" eb="288">
      <t>コウカ</t>
    </rPh>
    <rPh sb="289" eb="29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</si>
</sst>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1.18</c:v>
                </c:pt>
                <c:pt idx="1">
                  <c:v>0.43</c:v>
                </c:pt>
                <c:pt idx="2">
                  <c:v>0.31</c:v>
                </c:pt>
                <c:pt idx="3">
                  <c:v>0.01</c:v>
                </c:pt>
                <c:pt idx="4">
                  <c:v>0.7</c:v>
                </c:pt>
              </c:numCache>
            </c:numRef>
          </c:val>
          <c:extLst>
            <c:ext xmlns:c16="http://schemas.microsoft.com/office/drawing/2014/chart" uri="{C3380CC4-5D6E-409C-BE32-E72D297353CC}">
              <c16:uniqueId val="{00000000-1D9F-4727-8A6E-6F40059324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1D9F-4727-8A6E-6F40059324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72.569999999999993</c:v>
                </c:pt>
                <c:pt idx="1">
                  <c:v>73.52</c:v>
                </c:pt>
                <c:pt idx="2">
                  <c:v>73.540000000000006</c:v>
                </c:pt>
                <c:pt idx="3">
                  <c:v>72.989999999999995</c:v>
                </c:pt>
                <c:pt idx="4">
                  <c:v>76.91</c:v>
                </c:pt>
              </c:numCache>
            </c:numRef>
          </c:val>
          <c:extLst>
            <c:ext xmlns:c16="http://schemas.microsoft.com/office/drawing/2014/chart" uri="{C3380CC4-5D6E-409C-BE32-E72D297353CC}">
              <c16:uniqueId val="{00000000-6CBD-466A-B2F3-562BB43755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6CBD-466A-B2F3-562BB43755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77.95</c:v>
                </c:pt>
                <c:pt idx="1">
                  <c:v>73.19</c:v>
                </c:pt>
                <c:pt idx="2">
                  <c:v>72.900000000000006</c:v>
                </c:pt>
                <c:pt idx="3">
                  <c:v>72.52</c:v>
                </c:pt>
                <c:pt idx="4">
                  <c:v>72.87</c:v>
                </c:pt>
              </c:numCache>
            </c:numRef>
          </c:val>
          <c:extLst>
            <c:ext xmlns:c16="http://schemas.microsoft.com/office/drawing/2014/chart" uri="{C3380CC4-5D6E-409C-BE32-E72D297353CC}">
              <c16:uniqueId val="{00000000-E1E3-4C2D-B922-E3E6EA7E82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E1E3-4C2D-B922-E3E6EA7E82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114.45</c:v>
                </c:pt>
                <c:pt idx="1">
                  <c:v>107.44</c:v>
                </c:pt>
                <c:pt idx="2">
                  <c:v>107.89</c:v>
                </c:pt>
                <c:pt idx="3">
                  <c:v>105.72</c:v>
                </c:pt>
                <c:pt idx="4">
                  <c:v>105.37</c:v>
                </c:pt>
              </c:numCache>
            </c:numRef>
          </c:val>
          <c:extLst>
            <c:ext xmlns:c16="http://schemas.microsoft.com/office/drawing/2014/chart" uri="{C3380CC4-5D6E-409C-BE32-E72D297353CC}">
              <c16:uniqueId val="{00000000-1C96-41CE-9B36-A82C52F270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1C96-41CE-9B36-A82C52F270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47.85</c:v>
                </c:pt>
                <c:pt idx="1">
                  <c:v>40.42</c:v>
                </c:pt>
                <c:pt idx="2">
                  <c:v>42.56</c:v>
                </c:pt>
                <c:pt idx="3">
                  <c:v>45.44</c:v>
                </c:pt>
                <c:pt idx="4">
                  <c:v>43.98</c:v>
                </c:pt>
              </c:numCache>
            </c:numRef>
          </c:val>
          <c:extLst>
            <c:ext xmlns:c16="http://schemas.microsoft.com/office/drawing/2014/chart" uri="{C3380CC4-5D6E-409C-BE32-E72D297353CC}">
              <c16:uniqueId val="{00000000-17E9-4572-975A-5D061CECC5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17E9-4572-975A-5D061CECC5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1.82</c:v>
                </c:pt>
                <c:pt idx="1">
                  <c:v>13.27</c:v>
                </c:pt>
                <c:pt idx="2">
                  <c:v>13.35</c:v>
                </c:pt>
                <c:pt idx="3">
                  <c:v>14.02</c:v>
                </c:pt>
                <c:pt idx="4">
                  <c:v>15.01</c:v>
                </c:pt>
              </c:numCache>
            </c:numRef>
          </c:val>
          <c:extLst>
            <c:ext xmlns:c16="http://schemas.microsoft.com/office/drawing/2014/chart" uri="{C3380CC4-5D6E-409C-BE32-E72D297353CC}">
              <c16:uniqueId val="{00000000-6146-4548-AC8B-9EBD2317E8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6146-4548-AC8B-9EBD2317E8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B-4C61-BA0E-3ECF5FB9E2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CF5B-4C61-BA0E-3ECF5FB9E2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347.66</c:v>
                </c:pt>
                <c:pt idx="1">
                  <c:v>212.94</c:v>
                </c:pt>
                <c:pt idx="2">
                  <c:v>239.08</c:v>
                </c:pt>
                <c:pt idx="3">
                  <c:v>232.99</c:v>
                </c:pt>
                <c:pt idx="4">
                  <c:v>265.77</c:v>
                </c:pt>
              </c:numCache>
            </c:numRef>
          </c:val>
          <c:extLst>
            <c:ext xmlns:c16="http://schemas.microsoft.com/office/drawing/2014/chart" uri="{C3380CC4-5D6E-409C-BE32-E72D297353CC}">
              <c16:uniqueId val="{00000000-1889-4D06-8E23-F2753A6A5B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1889-4D06-8E23-F2753A6A5B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550.99</c:v>
                </c:pt>
                <c:pt idx="1">
                  <c:v>515.89</c:v>
                </c:pt>
                <c:pt idx="2">
                  <c:v>500.33</c:v>
                </c:pt>
                <c:pt idx="3">
                  <c:v>475.87</c:v>
                </c:pt>
                <c:pt idx="4">
                  <c:v>486.84</c:v>
                </c:pt>
              </c:numCache>
            </c:numRef>
          </c:val>
          <c:extLst>
            <c:ext xmlns:c16="http://schemas.microsoft.com/office/drawing/2014/chart" uri="{C3380CC4-5D6E-409C-BE32-E72D297353CC}">
              <c16:uniqueId val="{00000000-3E38-4DFD-A674-4D976B7267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3E38-4DFD-A674-4D976B7267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114.81</c:v>
                </c:pt>
                <c:pt idx="1">
                  <c:v>107.15</c:v>
                </c:pt>
                <c:pt idx="2">
                  <c:v>108.39</c:v>
                </c:pt>
                <c:pt idx="3">
                  <c:v>105.23</c:v>
                </c:pt>
                <c:pt idx="4">
                  <c:v>100.86</c:v>
                </c:pt>
              </c:numCache>
            </c:numRef>
          </c:val>
          <c:extLst>
            <c:ext xmlns:c16="http://schemas.microsoft.com/office/drawing/2014/chart" uri="{C3380CC4-5D6E-409C-BE32-E72D297353CC}">
              <c16:uniqueId val="{00000000-C2A5-4171-B902-1B5E4D694D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C2A5-4171-B902-1B5E4D694D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161.46</c:v>
                </c:pt>
                <c:pt idx="1">
                  <c:v>174.49</c:v>
                </c:pt>
                <c:pt idx="2">
                  <c:v>172.56</c:v>
                </c:pt>
                <c:pt idx="3">
                  <c:v>178.33</c:v>
                </c:pt>
                <c:pt idx="4">
                  <c:v>186.5</c:v>
                </c:pt>
              </c:numCache>
            </c:numRef>
          </c:val>
          <c:extLst>
            <c:ext xmlns:c16="http://schemas.microsoft.com/office/drawing/2014/chart" uri="{C3380CC4-5D6E-409C-BE32-E72D297353CC}">
              <c16:uniqueId val="{00000000-7A7D-4575-AD5E-40344252D0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7A7D-4575-AD5E-40344252D0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五島市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36288</v>
      </c>
      <c r="AM8" s="61"/>
      <c r="AN8" s="61"/>
      <c r="AO8" s="61"/>
      <c r="AP8" s="61"/>
      <c r="AQ8" s="61"/>
      <c r="AR8" s="61"/>
      <c r="AS8" s="61"/>
      <c r="AT8" s="52">
        <f>データ!$S$6</f>
        <v>420.12</v>
      </c>
      <c r="AU8" s="53"/>
      <c r="AV8" s="53"/>
      <c r="AW8" s="53"/>
      <c r="AX8" s="53"/>
      <c r="AY8" s="53"/>
      <c r="AZ8" s="53"/>
      <c r="BA8" s="53"/>
      <c r="BB8" s="54">
        <f>データ!$T$6</f>
        <v>86.38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65.150000000000006</v>
      </c>
      <c r="J10" s="53"/>
      <c r="K10" s="53"/>
      <c r="L10" s="53"/>
      <c r="M10" s="53"/>
      <c r="N10" s="53"/>
      <c r="O10" s="64"/>
      <c r="P10" s="54">
        <f>データ!$P$6</f>
        <v>98.94</v>
      </c>
      <c r="Q10" s="54"/>
      <c r="R10" s="54"/>
      <c r="S10" s="54"/>
      <c r="T10" s="54"/>
      <c r="U10" s="54"/>
      <c r="V10" s="54"/>
      <c r="W10" s="61">
        <f>データ!$Q$6</f>
        <v>3685</v>
      </c>
      <c r="X10" s="61"/>
      <c r="Y10" s="61"/>
      <c r="Z10" s="61"/>
      <c r="AA10" s="61"/>
      <c r="AB10" s="61"/>
      <c r="AC10" s="61"/>
      <c r="AD10" s="2"/>
      <c r="AE10" s="2"/>
      <c r="AF10" s="2"/>
      <c r="AG10" s="2"/>
      <c r="AH10" s="4"/>
      <c r="AI10" s="4"/>
      <c r="AJ10" s="4"/>
      <c r="AK10" s="4"/>
      <c r="AL10" s="61">
        <f>データ!$U$6</f>
        <v>35429</v>
      </c>
      <c r="AM10" s="61"/>
      <c r="AN10" s="61"/>
      <c r="AO10" s="61"/>
      <c r="AP10" s="61"/>
      <c r="AQ10" s="61"/>
      <c r="AR10" s="61"/>
      <c r="AS10" s="61"/>
      <c r="AT10" s="52">
        <f>データ!$V$6</f>
        <v>84.26</v>
      </c>
      <c r="AU10" s="53"/>
      <c r="AV10" s="53"/>
      <c r="AW10" s="53"/>
      <c r="AX10" s="53"/>
      <c r="AY10" s="53"/>
      <c r="AZ10" s="53"/>
      <c r="BA10" s="53"/>
      <c r="BB10" s="54">
        <f>データ!$W$6</f>
        <v>420.47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9BB96v0e1ETRJPGzSxKxy1Wzajd1i7n1xA6hAUq6bl/HPXpQxSH5aM1yP0K6k9IWUP4f/gsQOFwPn701/CL7g==" saltValue="yrD7a+J4liy6edgZNF49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422118</v>
      </c>
      <c r="D6" s="34">
        <f t="shared" si="3"/>
        <v>46</v>
      </c>
      <c r="E6" s="34">
        <f t="shared" si="3"/>
        <v>1</v>
      </c>
      <c r="F6" s="34">
        <f t="shared" si="3"/>
        <v>0</v>
      </c>
      <c r="G6" s="34">
        <f t="shared" si="3"/>
        <v>1</v>
      </c>
      <c r="H6" s="34" t="str">
        <f t="shared" si="3"/>
        <v>長崎県　五島市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65.150000000000006</v>
      </c>
      <c r="P6" s="35">
        <f t="shared" si="3"/>
        <v>98.94</v>
      </c>
      <c r="Q6" s="35">
        <f t="shared" si="3"/>
        <v>3685</v>
      </c>
      <c r="R6" s="35">
        <f t="shared" si="3"/>
        <v>36288</v>
      </c>
      <c r="S6" s="35">
        <f t="shared" si="3"/>
        <v>420.12</v>
      </c>
      <c r="T6" s="35">
        <f t="shared" si="3"/>
        <v>86.38</v>
      </c>
      <c r="U6" s="35">
        <f t="shared" si="3"/>
        <v>35429</v>
      </c>
      <c r="V6" s="35">
        <f t="shared" si="3"/>
        <v>84.26</v>
      </c>
      <c r="W6" s="35">
        <f t="shared" si="3"/>
        <v>420.47</v>
      </c>
      <c r="X6" s="36">
        <f>IF(X7="",NA(),X7)</f>
        <v>114.45</v>
      </c>
      <c r="Y6" s="36">
        <f t="shared" ref="Y6:AG6" si="4">IF(Y7="",NA(),Y7)</f>
        <v>107.44</v>
      </c>
      <c r="Z6" s="36">
        <f t="shared" si="4"/>
        <v>107.89</v>
      </c>
      <c r="AA6" s="36">
        <f t="shared" si="4"/>
        <v>105.72</v>
      </c>
      <c r="AB6" s="36">
        <f t="shared" si="4"/>
        <v>105.37</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347.66</v>
      </c>
      <c r="AU6" s="36">
        <f t="shared" ref="AU6:BC6" si="6">IF(AU7="",NA(),AU7)</f>
        <v>212.94</v>
      </c>
      <c r="AV6" s="36">
        <f t="shared" si="6"/>
        <v>239.08</v>
      </c>
      <c r="AW6" s="36">
        <f t="shared" si="6"/>
        <v>232.99</v>
      </c>
      <c r="AX6" s="36">
        <f t="shared" si="6"/>
        <v>265.77</v>
      </c>
      <c r="AY6" s="36">
        <f t="shared" si="6"/>
        <v>384.34</v>
      </c>
      <c r="AZ6" s="36">
        <f t="shared" si="6"/>
        <v>357.34</v>
      </c>
      <c r="BA6" s="36">
        <f t="shared" si="6"/>
        <v>366.03</v>
      </c>
      <c r="BB6" s="36">
        <f t="shared" si="6"/>
        <v>365.18</v>
      </c>
      <c r="BC6" s="36">
        <f t="shared" si="6"/>
        <v>327.77</v>
      </c>
      <c r="BD6" s="35" t="str">
        <f>IF(BD7="","",IF(BD7="-","【-】","【"&amp;SUBSTITUTE(TEXT(BD7,"#,##0.00"),"-","△")&amp;"】"))</f>
        <v>【260.31】</v>
      </c>
      <c r="BE6" s="36">
        <f>IF(BE7="",NA(),BE7)</f>
        <v>550.99</v>
      </c>
      <c r="BF6" s="36">
        <f t="shared" ref="BF6:BN6" si="7">IF(BF7="",NA(),BF7)</f>
        <v>515.89</v>
      </c>
      <c r="BG6" s="36">
        <f t="shared" si="7"/>
        <v>500.33</v>
      </c>
      <c r="BH6" s="36">
        <f t="shared" si="7"/>
        <v>475.87</v>
      </c>
      <c r="BI6" s="36">
        <f t="shared" si="7"/>
        <v>486.84</v>
      </c>
      <c r="BJ6" s="36">
        <f t="shared" si="7"/>
        <v>380.58</v>
      </c>
      <c r="BK6" s="36">
        <f t="shared" si="7"/>
        <v>373.69</v>
      </c>
      <c r="BL6" s="36">
        <f t="shared" si="7"/>
        <v>370.12</v>
      </c>
      <c r="BM6" s="36">
        <f t="shared" si="7"/>
        <v>371.65</v>
      </c>
      <c r="BN6" s="36">
        <f t="shared" si="7"/>
        <v>397.1</v>
      </c>
      <c r="BO6" s="35" t="str">
        <f>IF(BO7="","",IF(BO7="-","【-】","【"&amp;SUBSTITUTE(TEXT(BO7,"#,##0.00"),"-","△")&amp;"】"))</f>
        <v>【275.67】</v>
      </c>
      <c r="BP6" s="36">
        <f>IF(BP7="",NA(),BP7)</f>
        <v>114.81</v>
      </c>
      <c r="BQ6" s="36">
        <f t="shared" ref="BQ6:BY6" si="8">IF(BQ7="",NA(),BQ7)</f>
        <v>107.15</v>
      </c>
      <c r="BR6" s="36">
        <f t="shared" si="8"/>
        <v>108.39</v>
      </c>
      <c r="BS6" s="36">
        <f t="shared" si="8"/>
        <v>105.23</v>
      </c>
      <c r="BT6" s="36">
        <f t="shared" si="8"/>
        <v>100.86</v>
      </c>
      <c r="BU6" s="36">
        <f t="shared" si="8"/>
        <v>102.38</v>
      </c>
      <c r="BV6" s="36">
        <f t="shared" si="8"/>
        <v>99.87</v>
      </c>
      <c r="BW6" s="36">
        <f t="shared" si="8"/>
        <v>100.42</v>
      </c>
      <c r="BX6" s="36">
        <f t="shared" si="8"/>
        <v>98.77</v>
      </c>
      <c r="BY6" s="36">
        <f t="shared" si="8"/>
        <v>95.79</v>
      </c>
      <c r="BZ6" s="35" t="str">
        <f>IF(BZ7="","",IF(BZ7="-","【-】","【"&amp;SUBSTITUTE(TEXT(BZ7,"#,##0.00"),"-","△")&amp;"】"))</f>
        <v>【100.05】</v>
      </c>
      <c r="CA6" s="36">
        <f>IF(CA7="",NA(),CA7)</f>
        <v>161.46</v>
      </c>
      <c r="CB6" s="36">
        <f t="shared" ref="CB6:CJ6" si="9">IF(CB7="",NA(),CB7)</f>
        <v>174.49</v>
      </c>
      <c r="CC6" s="36">
        <f t="shared" si="9"/>
        <v>172.56</v>
      </c>
      <c r="CD6" s="36">
        <f t="shared" si="9"/>
        <v>178.33</v>
      </c>
      <c r="CE6" s="36">
        <f t="shared" si="9"/>
        <v>186.5</v>
      </c>
      <c r="CF6" s="36">
        <f t="shared" si="9"/>
        <v>168.67</v>
      </c>
      <c r="CG6" s="36">
        <f t="shared" si="9"/>
        <v>171.81</v>
      </c>
      <c r="CH6" s="36">
        <f t="shared" si="9"/>
        <v>171.67</v>
      </c>
      <c r="CI6" s="36">
        <f t="shared" si="9"/>
        <v>173.67</v>
      </c>
      <c r="CJ6" s="36">
        <f t="shared" si="9"/>
        <v>171.13</v>
      </c>
      <c r="CK6" s="35" t="str">
        <f>IF(CK7="","",IF(CK7="-","【-】","【"&amp;SUBSTITUTE(TEXT(CK7,"#,##0.00"),"-","△")&amp;"】"))</f>
        <v>【166.40】</v>
      </c>
      <c r="CL6" s="36">
        <f>IF(CL7="",NA(),CL7)</f>
        <v>72.569999999999993</v>
      </c>
      <c r="CM6" s="36">
        <f t="shared" ref="CM6:CU6" si="10">IF(CM7="",NA(),CM7)</f>
        <v>73.52</v>
      </c>
      <c r="CN6" s="36">
        <f t="shared" si="10"/>
        <v>73.540000000000006</v>
      </c>
      <c r="CO6" s="36">
        <f t="shared" si="10"/>
        <v>72.989999999999995</v>
      </c>
      <c r="CP6" s="36">
        <f t="shared" si="10"/>
        <v>76.91</v>
      </c>
      <c r="CQ6" s="36">
        <f t="shared" si="10"/>
        <v>54.92</v>
      </c>
      <c r="CR6" s="36">
        <f t="shared" si="10"/>
        <v>60.03</v>
      </c>
      <c r="CS6" s="36">
        <f t="shared" si="10"/>
        <v>59.74</v>
      </c>
      <c r="CT6" s="36">
        <f t="shared" si="10"/>
        <v>59.67</v>
      </c>
      <c r="CU6" s="36">
        <f t="shared" si="10"/>
        <v>60.12</v>
      </c>
      <c r="CV6" s="35" t="str">
        <f>IF(CV7="","",IF(CV7="-","【-】","【"&amp;SUBSTITUTE(TEXT(CV7,"#,##0.00"),"-","△")&amp;"】"))</f>
        <v>【60.69】</v>
      </c>
      <c r="CW6" s="36">
        <f>IF(CW7="",NA(),CW7)</f>
        <v>77.95</v>
      </c>
      <c r="CX6" s="36">
        <f t="shared" ref="CX6:DF6" si="11">IF(CX7="",NA(),CX7)</f>
        <v>73.19</v>
      </c>
      <c r="CY6" s="36">
        <f t="shared" si="11"/>
        <v>72.900000000000006</v>
      </c>
      <c r="CZ6" s="36">
        <f t="shared" si="11"/>
        <v>72.52</v>
      </c>
      <c r="DA6" s="36">
        <f t="shared" si="11"/>
        <v>72.87</v>
      </c>
      <c r="DB6" s="36">
        <f t="shared" si="11"/>
        <v>82.66</v>
      </c>
      <c r="DC6" s="36">
        <f t="shared" si="11"/>
        <v>84.81</v>
      </c>
      <c r="DD6" s="36">
        <f t="shared" si="11"/>
        <v>84.8</v>
      </c>
      <c r="DE6" s="36">
        <f t="shared" si="11"/>
        <v>84.6</v>
      </c>
      <c r="DF6" s="36">
        <f t="shared" si="11"/>
        <v>84.24</v>
      </c>
      <c r="DG6" s="35" t="str">
        <f>IF(DG7="","",IF(DG7="-","【-】","【"&amp;SUBSTITUTE(TEXT(DG7,"#,##0.00"),"-","△")&amp;"】"))</f>
        <v>【89.82】</v>
      </c>
      <c r="DH6" s="36">
        <f>IF(DH7="",NA(),DH7)</f>
        <v>47.85</v>
      </c>
      <c r="DI6" s="36">
        <f t="shared" ref="DI6:DQ6" si="12">IF(DI7="",NA(),DI7)</f>
        <v>40.42</v>
      </c>
      <c r="DJ6" s="36">
        <f t="shared" si="12"/>
        <v>42.56</v>
      </c>
      <c r="DK6" s="36">
        <f t="shared" si="12"/>
        <v>45.44</v>
      </c>
      <c r="DL6" s="36">
        <f t="shared" si="12"/>
        <v>43.98</v>
      </c>
      <c r="DM6" s="36">
        <f t="shared" si="12"/>
        <v>48.49</v>
      </c>
      <c r="DN6" s="36">
        <f t="shared" si="12"/>
        <v>47.28</v>
      </c>
      <c r="DO6" s="36">
        <f t="shared" si="12"/>
        <v>47.66</v>
      </c>
      <c r="DP6" s="36">
        <f t="shared" si="12"/>
        <v>48.17</v>
      </c>
      <c r="DQ6" s="36">
        <f t="shared" si="12"/>
        <v>48.83</v>
      </c>
      <c r="DR6" s="35" t="str">
        <f>IF(DR7="","",IF(DR7="-","【-】","【"&amp;SUBSTITUTE(TEXT(DR7,"#,##0.00"),"-","△")&amp;"】"))</f>
        <v>【50.19】</v>
      </c>
      <c r="DS6" s="36">
        <f>IF(DS7="",NA(),DS7)</f>
        <v>1.82</v>
      </c>
      <c r="DT6" s="36">
        <f t="shared" ref="DT6:EB6" si="13">IF(DT7="",NA(),DT7)</f>
        <v>13.27</v>
      </c>
      <c r="DU6" s="36">
        <f t="shared" si="13"/>
        <v>13.35</v>
      </c>
      <c r="DV6" s="36">
        <f t="shared" si="13"/>
        <v>14.02</v>
      </c>
      <c r="DW6" s="36">
        <f t="shared" si="13"/>
        <v>15.01</v>
      </c>
      <c r="DX6" s="36">
        <f t="shared" si="13"/>
        <v>12.79</v>
      </c>
      <c r="DY6" s="36">
        <f t="shared" si="13"/>
        <v>12.19</v>
      </c>
      <c r="DZ6" s="36">
        <f t="shared" si="13"/>
        <v>15.1</v>
      </c>
      <c r="EA6" s="36">
        <f t="shared" si="13"/>
        <v>17.12</v>
      </c>
      <c r="EB6" s="36">
        <f t="shared" si="13"/>
        <v>18.18</v>
      </c>
      <c r="EC6" s="35" t="str">
        <f>IF(EC7="","",IF(EC7="-","【-】","【"&amp;SUBSTITUTE(TEXT(EC7,"#,##0.00"),"-","△")&amp;"】"))</f>
        <v>【20.63】</v>
      </c>
      <c r="ED6" s="36">
        <f>IF(ED7="",NA(),ED7)</f>
        <v>1.18</v>
      </c>
      <c r="EE6" s="36">
        <f t="shared" ref="EE6:EM6" si="14">IF(EE7="",NA(),EE7)</f>
        <v>0.43</v>
      </c>
      <c r="EF6" s="36">
        <f t="shared" si="14"/>
        <v>0.31</v>
      </c>
      <c r="EG6" s="36">
        <f t="shared" si="14"/>
        <v>0.01</v>
      </c>
      <c r="EH6" s="36">
        <f t="shared" si="14"/>
        <v>0.7</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422118</v>
      </c>
      <c r="D7" s="38">
        <v>46</v>
      </c>
      <c r="E7" s="38">
        <v>1</v>
      </c>
      <c r="F7" s="38">
        <v>0</v>
      </c>
      <c r="G7" s="38">
        <v>1</v>
      </c>
      <c r="H7" s="38" t="s">
        <v>93</v>
      </c>
      <c r="I7" s="38" t="s">
        <v>94</v>
      </c>
      <c r="J7" s="38" t="s">
        <v>95</v>
      </c>
      <c r="K7" s="38" t="s">
        <v>96</v>
      </c>
      <c r="L7" s="38" t="s">
        <v>97</v>
      </c>
      <c r="M7" s="38" t="s">
        <v>98</v>
      </c>
      <c r="N7" s="39" t="s">
        <v>99</v>
      </c>
      <c r="O7" s="39">
        <v>65.150000000000006</v>
      </c>
      <c r="P7" s="39">
        <v>98.94</v>
      </c>
      <c r="Q7" s="39">
        <v>3685</v>
      </c>
      <c r="R7" s="39">
        <v>36288</v>
      </c>
      <c r="S7" s="39">
        <v>420.12</v>
      </c>
      <c r="T7" s="39">
        <v>86.38</v>
      </c>
      <c r="U7" s="39">
        <v>35429</v>
      </c>
      <c r="V7" s="39">
        <v>84.26</v>
      </c>
      <c r="W7" s="39">
        <v>420.47</v>
      </c>
      <c r="X7" s="39">
        <v>114.45</v>
      </c>
      <c r="Y7" s="39">
        <v>107.44</v>
      </c>
      <c r="Z7" s="39">
        <v>107.89</v>
      </c>
      <c r="AA7" s="39">
        <v>105.72</v>
      </c>
      <c r="AB7" s="39">
        <v>105.37</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347.66</v>
      </c>
      <c r="AU7" s="39">
        <v>212.94</v>
      </c>
      <c r="AV7" s="39">
        <v>239.08</v>
      </c>
      <c r="AW7" s="39">
        <v>232.99</v>
      </c>
      <c r="AX7" s="39">
        <v>265.77</v>
      </c>
      <c r="AY7" s="39">
        <v>384.34</v>
      </c>
      <c r="AZ7" s="39">
        <v>357.34</v>
      </c>
      <c r="BA7" s="39">
        <v>366.03</v>
      </c>
      <c r="BB7" s="39">
        <v>365.18</v>
      </c>
      <c r="BC7" s="39">
        <v>327.77</v>
      </c>
      <c r="BD7" s="39">
        <v>260.31</v>
      </c>
      <c r="BE7" s="39">
        <v>550.99</v>
      </c>
      <c r="BF7" s="39">
        <v>515.89</v>
      </c>
      <c r="BG7" s="39">
        <v>500.33</v>
      </c>
      <c r="BH7" s="39">
        <v>475.87</v>
      </c>
      <c r="BI7" s="39">
        <v>486.84</v>
      </c>
      <c r="BJ7" s="39">
        <v>380.58</v>
      </c>
      <c r="BK7" s="39">
        <v>373.69</v>
      </c>
      <c r="BL7" s="39">
        <v>370.12</v>
      </c>
      <c r="BM7" s="39">
        <v>371.65</v>
      </c>
      <c r="BN7" s="39">
        <v>397.1</v>
      </c>
      <c r="BO7" s="39">
        <v>275.67</v>
      </c>
      <c r="BP7" s="39">
        <v>114.81</v>
      </c>
      <c r="BQ7" s="39">
        <v>107.15</v>
      </c>
      <c r="BR7" s="39">
        <v>108.39</v>
      </c>
      <c r="BS7" s="39">
        <v>105.23</v>
      </c>
      <c r="BT7" s="39">
        <v>100.86</v>
      </c>
      <c r="BU7" s="39">
        <v>102.38</v>
      </c>
      <c r="BV7" s="39">
        <v>99.87</v>
      </c>
      <c r="BW7" s="39">
        <v>100.42</v>
      </c>
      <c r="BX7" s="39">
        <v>98.77</v>
      </c>
      <c r="BY7" s="39">
        <v>95.79</v>
      </c>
      <c r="BZ7" s="39">
        <v>100.05</v>
      </c>
      <c r="CA7" s="39">
        <v>161.46</v>
      </c>
      <c r="CB7" s="39">
        <v>174.49</v>
      </c>
      <c r="CC7" s="39">
        <v>172.56</v>
      </c>
      <c r="CD7" s="39">
        <v>178.33</v>
      </c>
      <c r="CE7" s="39">
        <v>186.5</v>
      </c>
      <c r="CF7" s="39">
        <v>168.67</v>
      </c>
      <c r="CG7" s="39">
        <v>171.81</v>
      </c>
      <c r="CH7" s="39">
        <v>171.67</v>
      </c>
      <c r="CI7" s="39">
        <v>173.67</v>
      </c>
      <c r="CJ7" s="39">
        <v>171.13</v>
      </c>
      <c r="CK7" s="39">
        <v>166.4</v>
      </c>
      <c r="CL7" s="39">
        <v>72.569999999999993</v>
      </c>
      <c r="CM7" s="39">
        <v>73.52</v>
      </c>
      <c r="CN7" s="39">
        <v>73.540000000000006</v>
      </c>
      <c r="CO7" s="39">
        <v>72.989999999999995</v>
      </c>
      <c r="CP7" s="39">
        <v>76.91</v>
      </c>
      <c r="CQ7" s="39">
        <v>54.92</v>
      </c>
      <c r="CR7" s="39">
        <v>60.03</v>
      </c>
      <c r="CS7" s="39">
        <v>59.74</v>
      </c>
      <c r="CT7" s="39">
        <v>59.67</v>
      </c>
      <c r="CU7" s="39">
        <v>60.12</v>
      </c>
      <c r="CV7" s="39">
        <v>60.69</v>
      </c>
      <c r="CW7" s="39">
        <v>77.95</v>
      </c>
      <c r="CX7" s="39">
        <v>73.19</v>
      </c>
      <c r="CY7" s="39">
        <v>72.900000000000006</v>
      </c>
      <c r="CZ7" s="39">
        <v>72.52</v>
      </c>
      <c r="DA7" s="39">
        <v>72.87</v>
      </c>
      <c r="DB7" s="39">
        <v>82.66</v>
      </c>
      <c r="DC7" s="39">
        <v>84.81</v>
      </c>
      <c r="DD7" s="39">
        <v>84.8</v>
      </c>
      <c r="DE7" s="39">
        <v>84.6</v>
      </c>
      <c r="DF7" s="39">
        <v>84.24</v>
      </c>
      <c r="DG7" s="39">
        <v>89.82</v>
      </c>
      <c r="DH7" s="39">
        <v>47.85</v>
      </c>
      <c r="DI7" s="39">
        <v>40.42</v>
      </c>
      <c r="DJ7" s="39">
        <v>42.56</v>
      </c>
      <c r="DK7" s="39">
        <v>45.44</v>
      </c>
      <c r="DL7" s="39">
        <v>43.98</v>
      </c>
      <c r="DM7" s="39">
        <v>48.49</v>
      </c>
      <c r="DN7" s="39">
        <v>47.28</v>
      </c>
      <c r="DO7" s="39">
        <v>47.66</v>
      </c>
      <c r="DP7" s="39">
        <v>48.17</v>
      </c>
      <c r="DQ7" s="39">
        <v>48.83</v>
      </c>
      <c r="DR7" s="39">
        <v>50.19</v>
      </c>
      <c r="DS7" s="39">
        <v>1.82</v>
      </c>
      <c r="DT7" s="39">
        <v>13.27</v>
      </c>
      <c r="DU7" s="39">
        <v>13.35</v>
      </c>
      <c r="DV7" s="39">
        <v>14.02</v>
      </c>
      <c r="DW7" s="39">
        <v>15.01</v>
      </c>
      <c r="DX7" s="39">
        <v>12.79</v>
      </c>
      <c r="DY7" s="39">
        <v>12.19</v>
      </c>
      <c r="DZ7" s="39">
        <v>15.1</v>
      </c>
      <c r="EA7" s="39">
        <v>17.12</v>
      </c>
      <c r="EB7" s="39">
        <v>18.18</v>
      </c>
      <c r="EC7" s="39">
        <v>20.63</v>
      </c>
      <c r="ED7" s="39">
        <v>1.18</v>
      </c>
      <c r="EE7" s="39">
        <v>0.43</v>
      </c>
      <c r="EF7" s="39">
        <v>0.31</v>
      </c>
      <c r="EG7" s="39">
        <v>0.01</v>
      </c>
      <c r="EH7" s="39">
        <v>0.7</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2021-12-03T06:58:17Z</dcterms:created>
  <dcterms:modified xsi:type="dcterms:W3CDTF">2022-02-03T06:10:10Z</dcterms:modified>
  <cp:category/>
</cp:coreProperties>
</file>