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EIRI-HDD\share\経理重要データ\調査・報告\R3\(R4.1.21〆)【財政課照会】公営企業に係る経営比較分析表（令和２年度決算）の分析等について\上下水道局（回答）\"/>
    </mc:Choice>
  </mc:AlternateContent>
  <xr:revisionPtr revIDLastSave="0" documentId="13_ncr:1_{DF213090-2377-4F83-ADDE-5622FBF32619}" xr6:coauthVersionLast="36" xr6:coauthVersionMax="36" xr10:uidLastSave="{00000000-0000-0000-0000-000000000000}"/>
  <workbookProtection workbookAlgorithmName="SHA-512" workbookHashValue="KGdbiGCLcZCsqKBd/G4suh4tc9IBKKDesdPvjQ3ZBTt9xdj8mktH1dguwAbyGjbSqcowu5aVHl/0eCrthzItpg==" workbookSaltValue="yPiy3WIEASLwvK2/WpFuN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G85" i="4"/>
  <c r="F85" i="4"/>
  <c r="E85" i="4"/>
  <c r="BB10" i="4"/>
  <c r="AT10" i="4"/>
  <c r="AL10" i="4"/>
  <c r="W10" i="4"/>
  <c r="P10" i="4"/>
  <c r="B10" i="4"/>
  <c r="BB8" i="4"/>
  <c r="AT8" i="4"/>
  <c r="P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<sst xmlns="http://schemas.openxmlformats.org/spreadsheetml/2006/main" count="228" uniqueCount="112">
  <si>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</si>
  <si>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</si>
  <si>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</si>
  <si>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</si>
  <si>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</si>
  <si>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</si>
  <si>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</si>
  <si>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</si>
  <si>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</si>
  <si>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</si>
  <si>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</si>
  <si>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</si>
  <si>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</si>
  <si>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</si>
  <si>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</si>
  <si>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</si>
  <si>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</si>
  <si>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</si>
  <si>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</si>
  <si>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</si>
  <si>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</si>
  <si>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</si>
  <si>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</si>
  <si>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</si>
  <si>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</si>
  <si>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</si>
  <si>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</si>
  <si>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</si>
  <si>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</si>
  <si>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</si>
  <si>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</si>
  <si>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</si>
  <si>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</si>
  <si>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</si>
  <si>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</si>
  <si>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</si>
  <si>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</si>
  <si>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</si>
  <si>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</si>
  <si>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</si>
  <si>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</si>
  <si>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</si>
  <si>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</si>
  <si>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</si>
  <si>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</si>
  <si>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</si>
  <si>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</si>
  <si>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</si>
  <si>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</si>
  <si>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</si>
  <si>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</si>
  <si>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</si>
  <si>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</si>
  <si>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</si>
  <si>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</si>
  <si>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</si>
  <si>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</si>
  <si>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</si>
  <si>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</si>
  <si>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</si>
  <si>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</si>
  <si>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</si>
  <si>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</si>
  <si>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</si>
  <si>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</si>
  <si>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</si>
  <si>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</si>
  <si>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</si>
  <si>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</si>
  <si>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</si>
  <si>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</si>
  <si>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</si>
  <si>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</si>
  <si>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</si>
  <si>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</si>
  <si>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</si>
  <si>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</si>
  <si>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</si>
  <si>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</si>
  <si>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</si>
  <si>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</si>
  <si>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</si>
  <si>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</si>
  <si>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</si>
  <si>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</si>
  <si>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</si>
  <si>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</si>
  <si>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</si>
  <si>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</si>
  <si>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</si>
  <si>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</si>
  <si>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</si>
  <si>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</si>
  <si>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</si>
  <si>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</si>
  <si>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</si>
  <si>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</si>
  <si>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</si>
  <si>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</si>
  <si>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</si>
  <si>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</si>
  <si>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</si>
  <si>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</si>
  <si>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</si>
  <si>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</si>
  <si>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</si>
  <si>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</si>
  <si>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</si>
  <si>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</si>
  <si>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類似団体平均と比較してほぼ同率となっていますが、資産の老朽度の進行が懸念されます。
②管路経年化率
　類似団体平均と比較して低い数値となっています。しかしながら、年々数値が上昇していることから法定耐用年数を経過した管路の保有が増加している状況で、今後も増加していくことが懸念されます。そのため、計画的な管路更新を進めていく必要があります。
③管路更新率
　「管路更新計画」に基づき、計画的な更新を行っているため、類似団体平均と比較して比率が高く、更新が進んでいます。</t>
    <rPh sb="14" eb="18">
      <t>ルイジダンタイ</t>
    </rPh>
    <rPh sb="65" eb="69">
      <t>ルイジダンタイ</t>
    </rPh>
    <rPh sb="231" eb="233">
      <t>ヒリツ</t>
    </rPh>
    <rPh sb="234" eb="235">
      <t>タカ</t>
    </rPh>
    <phoneticPr fontId="4"/>
  </si>
  <si>
    <t>　今年度は、昨年度に引き続き「上下水道事業中期経営計画（平成28年度～平成32年度）」に沿って事業を着実に実施し、経営の改善に努めました。
　今後は浄水場施設の耐震化及び劣化補修などが予定されており、経営状況は厳しくなることが予測されますので、令和2年度に策定した「大村市水道事業経営戦略2021」に沿って事業を着実に実施し、さらなる経営基盤の強化を図る必要があります。</t>
    <rPh sb="74" eb="77">
      <t>ジョウスイジョウ</t>
    </rPh>
    <rPh sb="77" eb="79">
      <t>シセツ</t>
    </rPh>
    <rPh sb="80" eb="83">
      <t>タイシンカ</t>
    </rPh>
    <rPh sb="83" eb="84">
      <t>オヨ</t>
    </rPh>
    <rPh sb="85" eb="89">
      <t>レッカホシュウ</t>
    </rPh>
    <rPh sb="113" eb="115">
      <t>ヨソク</t>
    </rPh>
    <rPh sb="167" eb="171">
      <t>ケイエイキバン</t>
    </rPh>
    <rPh sb="172" eb="174">
      <t>キョウカ</t>
    </rPh>
    <rPh sb="177" eb="179">
      <t>ヒツヨウ</t>
    </rPh>
    <phoneticPr fontId="4"/>
  </si>
  <si>
    <r>
      <t>①経常収支比率、⑤料金回収率
　100％を上回っているため、費用を収益でまかなえていることになります。今後も費用の増加が見込まれるため、効率的な経営に努めていく必要があります。
②累積欠損比率
　平成26年度の新会計基準適用後、累積欠損金は生じていません。
③流動比率
　100％を上回っていますが、類似団体平均と比較して低く、短期的な支払能力に乏しい状況であると言えることから、今後、資金の確保を行っていく必要があります。
④企業債残高対給水収益比率
　これまで拡張事業に係る多額の費用を企業債で賄っているため、料金収入の約5倍を超える企業債残高を抱えています。今後は、将来世代への過度な負担を避けるため、企業債の発行を抑制し、企業債残高の縮小を図っていく必要があります。
⑥給水原価
　前年度に対し数値が下がっています。</t>
    </r>
    <r>
      <rPr>
        <sz val="9"/>
        <color theme="1"/>
        <rFont val="ＭＳ ゴシック"/>
        <family val="3"/>
        <charset val="128"/>
      </rPr>
      <t>主な要因として、減価償却費の減少が挙げられます。</t>
    </r>
    <r>
      <rPr>
        <sz val="9"/>
        <rFont val="ＭＳ ゴシック"/>
        <family val="3"/>
        <charset val="128"/>
      </rPr>
      <t xml:space="preserve">
⑦施設利用率
　類似団体平均と比較しても高い数値で、施設を効率的に利用しています。施設利用率が高いということは、予備能力が不足していることになり、ダムの取水制限等の影響を考慮した給水能力の増強を考えていく必要があります。　
⑧有収率
　前年度に対し数値が上がっていますが。今後も引き続き漏水調査・修繕の適正な実施に合わせ、漏水が頻発している個人所有の給水管を更新していく必要があります。</t>
    </r>
    <rPh sb="9" eb="11">
      <t>リョウキン</t>
    </rPh>
    <rPh sb="11" eb="13">
      <t>カイシュウ</t>
    </rPh>
    <rPh sb="13" eb="14">
      <t>リツ</t>
    </rPh>
    <rPh sb="68" eb="71">
      <t>コウリツテキ</t>
    </rPh>
    <rPh sb="72" eb="74">
      <t>ケイエイ</t>
    </rPh>
    <rPh sb="90" eb="96">
      <t>ルイセキケッソンヒリツ</t>
    </rPh>
    <rPh sb="98" eb="100">
      <t>ヘイセイ</t>
    </rPh>
    <rPh sb="102" eb="104">
      <t>ネンド</t>
    </rPh>
    <rPh sb="105" eb="106">
      <t>シン</t>
    </rPh>
    <rPh sb="106" eb="108">
      <t>カイケイ</t>
    </rPh>
    <rPh sb="108" eb="110">
      <t>キジュン</t>
    </rPh>
    <rPh sb="110" eb="113">
      <t>テキヨウゴ</t>
    </rPh>
    <rPh sb="114" eb="118">
      <t>ルイセキケッソン</t>
    </rPh>
    <rPh sb="118" eb="119">
      <t>キン</t>
    </rPh>
    <rPh sb="120" eb="121">
      <t>ショウ</t>
    </rPh>
    <rPh sb="150" eb="154">
      <t>ルイジダンタイ</t>
    </rPh>
    <rPh sb="232" eb="236">
      <t>カクチョウジギョウ</t>
    </rPh>
    <rPh sb="266" eb="267">
      <t>コ</t>
    </rPh>
    <rPh sb="354" eb="355">
      <t>サ</t>
    </rPh>
    <rPh sb="376" eb="378">
      <t>ゲンショウ</t>
    </rPh>
    <rPh sb="388" eb="390">
      <t>シセツ</t>
    </rPh>
    <rPh sb="390" eb="392">
      <t>リヨウ</t>
    </rPh>
    <rPh sb="392" eb="393">
      <t>リツ</t>
    </rPh>
    <rPh sb="395" eb="397">
      <t>ルイジ</t>
    </rPh>
    <rPh sb="397" eb="399">
      <t>ダンタイ</t>
    </rPh>
    <rPh sb="399" eb="401">
      <t>ヘイキン</t>
    </rPh>
    <rPh sb="402" eb="404">
      <t>ヒカク</t>
    </rPh>
    <rPh sb="407" eb="408">
      <t>タカ</t>
    </rPh>
    <rPh sb="409" eb="411">
      <t>スウチ</t>
    </rPh>
    <rPh sb="413" eb="415">
      <t>シセツ</t>
    </rPh>
    <rPh sb="416" eb="419">
      <t>コウリツテキ</t>
    </rPh>
    <rPh sb="420" eb="422">
      <t>リヨウ</t>
    </rPh>
    <rPh sb="428" eb="433">
      <t>シセツリヨウリツ</t>
    </rPh>
    <rPh sb="434" eb="435">
      <t>タカ</t>
    </rPh>
    <rPh sb="448" eb="450">
      <t>フソク</t>
    </rPh>
    <rPh sb="463" eb="467">
      <t>シュスイセイゲン</t>
    </rPh>
    <rPh sb="467" eb="468">
      <t>トウ</t>
    </rPh>
    <rPh sb="469" eb="471">
      <t>エイキョウ</t>
    </rPh>
    <rPh sb="472" eb="474">
      <t>コウリョ</t>
    </rPh>
    <rPh sb="476" eb="478">
      <t>キュウスイ</t>
    </rPh>
    <rPh sb="478" eb="480">
      <t>ノウリョク</t>
    </rPh>
    <rPh sb="481" eb="483">
      <t>ゾウキョウ</t>
    </rPh>
    <rPh sb="484" eb="485">
      <t>カンガ</t>
    </rPh>
    <rPh sb="489" eb="491">
      <t>ヒツヨウ</t>
    </rPh>
    <rPh sb="505" eb="508">
      <t>ゼンネンド</t>
    </rPh>
    <rPh sb="509" eb="510">
      <t>タイ</t>
    </rPh>
    <rPh sb="514" eb="515">
      <t>ア</t>
    </rPh>
    <rPh sb="523" eb="525">
      <t>コンゴ</t>
    </rPh>
    <rPh sb="526" eb="527">
      <t>ヒ</t>
    </rPh>
    <rPh sb="528" eb="52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</si>
</sst>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1.03</c:v>
                </c:pt>
                <c:pt idx="2">
                  <c:v>0.78</c:v>
                </c:pt>
                <c:pt idx="3">
                  <c:v>0.83</c:v>
                </c:pt>
                <c:pt idx="4">
                  <c:v>0.8</c:v>
                </c:pt>
              </c:numCache>
            </c:numRef>
          </c:val>
          <c:extLst>
            <c:ext xmlns:c16="http://schemas.microsoft.com/office/drawing/2014/chart" uri="{C3380CC4-5D6E-409C-BE32-E72D297353CC}">
              <c16:uniqueId val="{00000000-5392-4A5C-BE1E-A71CE76A27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392-4A5C-BE1E-A71CE76A27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120.94</c:v>
                </c:pt>
                <c:pt idx="1">
                  <c:v>119.43</c:v>
                </c:pt>
                <c:pt idx="2">
                  <c:v>112.91</c:v>
                </c:pt>
                <c:pt idx="3">
                  <c:v>117</c:v>
                </c:pt>
                <c:pt idx="4">
                  <c:v>121.37</c:v>
                </c:pt>
              </c:numCache>
            </c:numRef>
          </c:val>
          <c:extLst>
            <c:ext xmlns:c16="http://schemas.microsoft.com/office/drawing/2014/chart" uri="{C3380CC4-5D6E-409C-BE32-E72D297353CC}">
              <c16:uniqueId val="{00000000-8A37-4F88-9A38-5083C52620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A37-4F88-9A38-5083C52620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49.42</c:v>
                </c:pt>
                <c:pt idx="1">
                  <c:v>47</c:v>
                </c:pt>
                <c:pt idx="2">
                  <c:v>47.28</c:v>
                </c:pt>
                <c:pt idx="3">
                  <c:v>48.79</c:v>
                </c:pt>
                <c:pt idx="4">
                  <c:v>49.24</c:v>
                </c:pt>
              </c:numCache>
            </c:numRef>
          </c:val>
          <c:extLst>
            <c:ext xmlns:c16="http://schemas.microsoft.com/office/drawing/2014/chart" uri="{C3380CC4-5D6E-409C-BE32-E72D297353CC}">
              <c16:uniqueId val="{00000000-5B6B-4EF6-9320-1F4B2A7E2C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B6B-4EF6-9320-1F4B2A7E2C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6.35</c:v>
                </c:pt>
                <c:pt idx="1">
                  <c:v>9.3000000000000007</c:v>
                </c:pt>
                <c:pt idx="2">
                  <c:v>10.86</c:v>
                </c:pt>
                <c:pt idx="3">
                  <c:v>11.12</c:v>
                </c:pt>
                <c:pt idx="4">
                  <c:v>11.41</c:v>
                </c:pt>
              </c:numCache>
            </c:numRef>
          </c:val>
          <c:extLst>
            <c:ext xmlns:c16="http://schemas.microsoft.com/office/drawing/2014/chart" uri="{C3380CC4-5D6E-409C-BE32-E72D297353CC}">
              <c16:uniqueId val="{00000000-26CE-4F1B-907A-60443BC64B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26CE-4F1B-907A-60443BC64B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57-4942-8459-59A9634463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257-4942-8459-59A9634463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136.16999999999999</c:v>
                </c:pt>
                <c:pt idx="1">
                  <c:v>129.29</c:v>
                </c:pt>
                <c:pt idx="2">
                  <c:v>108.12</c:v>
                </c:pt>
                <c:pt idx="3">
                  <c:v>128.63</c:v>
                </c:pt>
                <c:pt idx="4">
                  <c:v>127.11</c:v>
                </c:pt>
              </c:numCache>
            </c:numRef>
          </c:val>
          <c:extLst>
            <c:ext xmlns:c16="http://schemas.microsoft.com/office/drawing/2014/chart" uri="{C3380CC4-5D6E-409C-BE32-E72D297353CC}">
              <c16:uniqueId val="{00000000-360E-4689-83C8-2BA28F3BB8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360E-4689-83C8-2BA28F3BB8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556.44000000000005</c:v>
                </c:pt>
                <c:pt idx="1">
                  <c:v>595.64</c:v>
                </c:pt>
                <c:pt idx="2">
                  <c:v>569.16999999999996</c:v>
                </c:pt>
                <c:pt idx="3">
                  <c:v>546.29999999999995</c:v>
                </c:pt>
                <c:pt idx="4">
                  <c:v>539.20000000000005</c:v>
                </c:pt>
              </c:numCache>
            </c:numRef>
          </c:val>
          <c:extLst>
            <c:ext xmlns:c16="http://schemas.microsoft.com/office/drawing/2014/chart" uri="{C3380CC4-5D6E-409C-BE32-E72D297353CC}">
              <c16:uniqueId val="{00000000-35FC-4992-9DC8-C85CF05F1A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5FC-4992-9DC8-C85CF05F1A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119.94</c:v>
                </c:pt>
                <c:pt idx="1">
                  <c:v>114.73</c:v>
                </c:pt>
                <c:pt idx="2">
                  <c:v>107.58</c:v>
                </c:pt>
                <c:pt idx="3">
                  <c:v>110.83</c:v>
                </c:pt>
                <c:pt idx="4">
                  <c:v>116.41</c:v>
                </c:pt>
              </c:numCache>
            </c:numRef>
          </c:val>
          <c:extLst>
            <c:ext xmlns:c16="http://schemas.microsoft.com/office/drawing/2014/chart" uri="{C3380CC4-5D6E-409C-BE32-E72D297353CC}">
              <c16:uniqueId val="{00000000-A789-407D-9B9C-3E70DE66B2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A789-407D-9B9C-3E70DE66B2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165.91</c:v>
                </c:pt>
                <c:pt idx="1">
                  <c:v>177.53</c:v>
                </c:pt>
                <c:pt idx="2">
                  <c:v>189.59</c:v>
                </c:pt>
                <c:pt idx="3">
                  <c:v>183.78</c:v>
                </c:pt>
                <c:pt idx="4">
                  <c:v>174.2</c:v>
                </c:pt>
              </c:numCache>
            </c:numRef>
          </c:val>
          <c:extLst>
            <c:ext xmlns:c16="http://schemas.microsoft.com/office/drawing/2014/chart" uri="{C3380CC4-5D6E-409C-BE32-E72D297353CC}">
              <c16:uniqueId val="{00000000-DBBC-432D-952B-F3AB1EF8D4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BBC-432D-952B-F3AB1EF8D4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c:v>
                </c:pt>
                <c:pt idx="1">
                  <c:v>67.97</c:v>
                </c:pt>
                <c:pt idx="2">
                  <c:v>68.34</c:v>
                </c:pt>
                <c:pt idx="3">
                  <c:v>67.260000000000005</c:v>
                </c:pt>
                <c:pt idx="4">
                  <c:v>70.94</c:v>
                </c:pt>
              </c:numCache>
            </c:numRef>
          </c:val>
          <c:extLst>
            <c:ext xmlns:c16="http://schemas.microsoft.com/office/drawing/2014/chart" uri="{C3380CC4-5D6E-409C-BE32-E72D297353CC}">
              <c16:uniqueId val="{00000000-5418-4805-97BA-A69ABFAEF5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5418-4805-97BA-A69ABFAEF5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91.19</c:v>
                </c:pt>
                <c:pt idx="1">
                  <c:v>88.66</c:v>
                </c:pt>
                <c:pt idx="2">
                  <c:v>88.51</c:v>
                </c:pt>
                <c:pt idx="3">
                  <c:v>87.31</c:v>
                </c:pt>
                <c:pt idx="4">
                  <c:v>88.96</c:v>
                </c:pt>
              </c:numCache>
            </c:numRef>
          </c:val>
          <c:extLst>
            <c:ext xmlns:c16="http://schemas.microsoft.com/office/drawing/2014/chart" uri="{C3380CC4-5D6E-409C-BE32-E72D297353CC}">
              <c16:uniqueId val="{00000000-9C7D-40A0-B669-5146B4952E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9C7D-40A0-B669-5146B4952E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大村市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自治体職員</v>
      </c>
      <c r="AE8" s="77"/>
      <c r="AF8" s="77"/>
      <c r="AG8" s="77"/>
      <c r="AH8" s="77"/>
      <c r="AI8" s="77"/>
      <c r="AJ8" s="77"/>
      <c r="AK8" s="4"/>
      <c r="AL8" s="65">
        <f>データ!$R$6</f>
        <v>97336</v>
      </c>
      <c r="AM8" s="65"/>
      <c r="AN8" s="65"/>
      <c r="AO8" s="65"/>
      <c r="AP8" s="65"/>
      <c r="AQ8" s="65"/>
      <c r="AR8" s="65"/>
      <c r="AS8" s="65"/>
      <c r="AT8" s="61">
        <f>データ!$S$6</f>
        <v>126.73</v>
      </c>
      <c r="AU8" s="62"/>
      <c r="AV8" s="62"/>
      <c r="AW8" s="62"/>
      <c r="AX8" s="62"/>
      <c r="AY8" s="62"/>
      <c r="AZ8" s="62"/>
      <c r="BA8" s="62"/>
      <c r="BB8" s="64">
        <f>データ!$T$6</f>
        <v>768.06</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44.63</v>
      </c>
      <c r="J10" s="62"/>
      <c r="K10" s="62"/>
      <c r="L10" s="62"/>
      <c r="M10" s="62"/>
      <c r="N10" s="62"/>
      <c r="O10" s="63"/>
      <c r="P10" s="64">
        <f>データ!$P$6</f>
        <v>96.54</v>
      </c>
      <c r="Q10" s="64"/>
      <c r="R10" s="64"/>
      <c r="S10" s="64"/>
      <c r="T10" s="64"/>
      <c r="U10" s="64"/>
      <c r="V10" s="64"/>
      <c r="W10" s="65">
        <f>データ!$Q$6</f>
        <v>3905</v>
      </c>
      <c r="X10" s="65"/>
      <c r="Y10" s="65"/>
      <c r="Z10" s="65"/>
      <c r="AA10" s="65"/>
      <c r="AB10" s="65"/>
      <c r="AC10" s="65"/>
      <c r="AD10" s="2"/>
      <c r="AE10" s="2"/>
      <c r="AF10" s="2"/>
      <c r="AG10" s="2"/>
      <c r="AH10" s="4"/>
      <c r="AI10" s="4"/>
      <c r="AJ10" s="4"/>
      <c r="AK10" s="4"/>
      <c r="AL10" s="65">
        <f>データ!$U$6</f>
        <v>93926</v>
      </c>
      <c r="AM10" s="65"/>
      <c r="AN10" s="65"/>
      <c r="AO10" s="65"/>
      <c r="AP10" s="65"/>
      <c r="AQ10" s="65"/>
      <c r="AR10" s="65"/>
      <c r="AS10" s="65"/>
      <c r="AT10" s="61">
        <f>データ!$V$6</f>
        <v>65.3</v>
      </c>
      <c r="AU10" s="62"/>
      <c r="AV10" s="62"/>
      <c r="AW10" s="62"/>
      <c r="AX10" s="62"/>
      <c r="AY10" s="62"/>
      <c r="AZ10" s="62"/>
      <c r="BA10" s="62"/>
      <c r="BB10" s="64">
        <f>データ!$W$6</f>
        <v>1438.38</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109</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2"/>
      <c r="BM60" s="93"/>
      <c r="BN60" s="93"/>
      <c r="BO60" s="93"/>
      <c r="BP60" s="93"/>
      <c r="BQ60" s="93"/>
      <c r="BR60" s="93"/>
      <c r="BS60" s="93"/>
      <c r="BT60" s="93"/>
      <c r="BU60" s="93"/>
      <c r="BV60" s="93"/>
      <c r="BW60" s="93"/>
      <c r="BX60" s="93"/>
      <c r="BY60" s="93"/>
      <c r="BZ60" s="94"/>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110</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9iK2+4xzonOZ5sGf7omyhaLpHRogXik1iCiSfGXlbrycAScnN9wNMOcAAyL77zB1itZXXQ1HFXlDBasBjxWAg==" saltValue="H3mO7aASufYkUVVYFuJd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422053</v>
      </c>
      <c r="D6" s="34">
        <f t="shared" si="3"/>
        <v>46</v>
      </c>
      <c r="E6" s="34">
        <f t="shared" si="3"/>
        <v>1</v>
      </c>
      <c r="F6" s="34">
        <f t="shared" si="3"/>
        <v>0</v>
      </c>
      <c r="G6" s="34">
        <f t="shared" si="3"/>
        <v>1</v>
      </c>
      <c r="H6" s="34" t="str">
        <f t="shared" si="3"/>
        <v>長崎県　大村市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44.63</v>
      </c>
      <c r="P6" s="35">
        <f t="shared" si="3"/>
        <v>96.54</v>
      </c>
      <c r="Q6" s="35">
        <f t="shared" si="3"/>
        <v>3905</v>
      </c>
      <c r="R6" s="35">
        <f t="shared" si="3"/>
        <v>97336</v>
      </c>
      <c r="S6" s="35">
        <f t="shared" si="3"/>
        <v>126.73</v>
      </c>
      <c r="T6" s="35">
        <f t="shared" si="3"/>
        <v>768.06</v>
      </c>
      <c r="U6" s="35">
        <f t="shared" si="3"/>
        <v>93926</v>
      </c>
      <c r="V6" s="35">
        <f t="shared" si="3"/>
        <v>65.3</v>
      </c>
      <c r="W6" s="35">
        <f t="shared" si="3"/>
        <v>1438.38</v>
      </c>
      <c r="X6" s="36">
        <f>IF(X7="",NA(),X7)</f>
        <v>120.94</v>
      </c>
      <c r="Y6" s="36">
        <f t="shared" ref="Y6:AG6" si="4">IF(Y7="",NA(),Y7)</f>
        <v>119.43</v>
      </c>
      <c r="Z6" s="36">
        <f t="shared" si="4"/>
        <v>112.91</v>
      </c>
      <c r="AA6" s="36">
        <f t="shared" si="4"/>
        <v>117</v>
      </c>
      <c r="AB6" s="36">
        <f t="shared" si="4"/>
        <v>121.37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136.16999999999999</v>
      </c>
      <c r="AU6" s="36">
        <f t="shared" ref="AU6:BC6" si="6">IF(AU7="",NA(),AU7)</f>
        <v>129.29</v>
      </c>
      <c r="AV6" s="36">
        <f t="shared" si="6"/>
        <v>108.12</v>
      </c>
      <c r="AW6" s="36">
        <f t="shared" si="6"/>
        <v>128.63</v>
      </c>
      <c r="AX6" s="36">
        <f t="shared" si="6"/>
        <v>127.11</v>
      </c>
      <c r="AY6" s="36">
        <f t="shared" si="6"/>
        <v>357.82</v>
      </c>
      <c r="AZ6" s="36">
        <f t="shared" si="6"/>
        <v>355.5</v>
      </c>
      <c r="BA6" s="36">
        <f t="shared" si="6"/>
        <v>349.83</v>
      </c>
      <c r="BB6" s="36">
        <f t="shared" si="6"/>
        <v>360.86</v>
      </c>
      <c r="BC6" s="36">
        <f t="shared" si="6"/>
        <v>350.79</v>
      </c>
      <c r="BD6" s="35" t="str">
        <f>IF(BD7="","",IF(BD7="-","【-】","【"&amp;SUBSTITUTE(TEXT(BD7,"#,##0.00"),"-","△")&amp;"】"))</f>
        <v>【260.31】</v>
      </c>
      <c r="BE6" s="36">
        <f>IF(BE7="",NA(),BE7)</f>
        <v>556.44000000000005</v>
      </c>
      <c r="BF6" s="36">
        <f t="shared" ref="BF6:BN6" si="7">IF(BF7="",NA(),BF7)</f>
        <v>595.64</v>
      </c>
      <c r="BG6" s="36">
        <f t="shared" si="7"/>
        <v>569.16999999999996</v>
      </c>
      <c r="BH6" s="36">
        <f t="shared" si="7"/>
        <v>546.29999999999995</v>
      </c>
      <c r="BI6" s="36">
        <f t="shared" si="7"/>
        <v>539.20000000000005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119.94</v>
      </c>
      <c r="BQ6" s="36">
        <f t="shared" ref="BQ6:BY6" si="8">IF(BQ7="",NA(),BQ7)</f>
        <v>114.73</v>
      </c>
      <c r="BR6" s="36">
        <f t="shared" si="8"/>
        <v>107.58</v>
      </c>
      <c r="BS6" s="36">
        <f t="shared" si="8"/>
        <v>110.83</v>
      </c>
      <c r="BT6" s="36">
        <f t="shared" si="8"/>
        <v>116.41</v>
      </c>
      <c r="BU6" s="36">
        <f t="shared" si="8"/>
        <v>106.01</v>
      </c>
      <c r="BV6" s="36">
        <f t="shared" si="8"/>
        <v>104.57</v>
      </c>
      <c r="BW6" s="36">
        <f t="shared" si="8"/>
        <v>103.54</v>
      </c>
      <c r="BX6" s="36">
        <f t="shared" si="8"/>
        <v>103.32</v>
      </c>
      <c r="BY6" s="36">
        <f t="shared" si="8"/>
        <v>100.85</v>
      </c>
      <c r="BZ6" s="35" t="str">
        <f>IF(BZ7="","",IF(BZ7="-","【-】","【"&amp;SUBSTITUTE(TEXT(BZ7,"#,##0.00"),"-","△")&amp;"】"))</f>
        <v>【100.05】</v>
      </c>
      <c r="CA6" s="36">
        <f>IF(CA7="",NA(),CA7)</f>
        <v>165.91</v>
      </c>
      <c r="CB6" s="36">
        <f t="shared" ref="CB6:CJ6" si="9">IF(CB7="",NA(),CB7)</f>
        <v>177.53</v>
      </c>
      <c r="CC6" s="36">
        <f t="shared" si="9"/>
        <v>189.59</v>
      </c>
      <c r="CD6" s="36">
        <f t="shared" si="9"/>
        <v>183.78</v>
      </c>
      <c r="CE6" s="36">
        <f t="shared" si="9"/>
        <v>174.2</v>
      </c>
      <c r="CF6" s="36">
        <f t="shared" si="9"/>
        <v>162.24</v>
      </c>
      <c r="CG6" s="36">
        <f t="shared" si="9"/>
        <v>165.47</v>
      </c>
      <c r="CH6" s="36">
        <f t="shared" si="9"/>
        <v>167.46</v>
      </c>
      <c r="CI6" s="36">
        <f t="shared" si="9"/>
        <v>168.56</v>
      </c>
      <c r="CJ6" s="36">
        <f t="shared" si="9"/>
        <v>167.1</v>
      </c>
      <c r="CK6" s="35" t="str">
        <f>IF(CK7="","",IF(CK7="-","【-】","【"&amp;SUBSTITUTE(TEXT(CK7,"#,##0.00"),"-","△")&amp;"】"))</f>
        <v>【166.40】</v>
      </c>
      <c r="CL6" s="36">
        <f>IF(CL7="",NA(),CL7)</f>
        <v>66</v>
      </c>
      <c r="CM6" s="36">
        <f t="shared" ref="CM6:CU6" si="10">IF(CM7="",NA(),CM7)</f>
        <v>67.97</v>
      </c>
      <c r="CN6" s="36">
        <f t="shared" si="10"/>
        <v>68.34</v>
      </c>
      <c r="CO6" s="36">
        <f t="shared" si="10"/>
        <v>67.260000000000005</v>
      </c>
      <c r="CP6" s="36">
        <f t="shared" si="10"/>
        <v>70.94</v>
      </c>
      <c r="CQ6" s="36">
        <f t="shared" si="10"/>
        <v>59.11</v>
      </c>
      <c r="CR6" s="36">
        <f t="shared" si="10"/>
        <v>59.74</v>
      </c>
      <c r="CS6" s="36">
        <f t="shared" si="10"/>
        <v>59.46</v>
      </c>
      <c r="CT6" s="36">
        <f t="shared" si="10"/>
        <v>59.51</v>
      </c>
      <c r="CU6" s="36">
        <f t="shared" si="10"/>
        <v>59.91</v>
      </c>
      <c r="CV6" s="35" t="str">
        <f>IF(CV7="","",IF(CV7="-","【-】","【"&amp;SUBSTITUTE(TEXT(CV7,"#,##0.00"),"-","△")&amp;"】"))</f>
        <v>【60.69】</v>
      </c>
      <c r="CW6" s="36">
        <f>IF(CW7="",NA(),CW7)</f>
        <v>91.19</v>
      </c>
      <c r="CX6" s="36">
        <f t="shared" ref="CX6:DF6" si="11">IF(CX7="",NA(),CX7)</f>
        <v>88.66</v>
      </c>
      <c r="CY6" s="36">
        <f t="shared" si="11"/>
        <v>88.51</v>
      </c>
      <c r="CZ6" s="36">
        <f t="shared" si="11"/>
        <v>87.31</v>
      </c>
      <c r="DA6" s="36">
        <f t="shared" si="11"/>
        <v>88.96</v>
      </c>
      <c r="DB6" s="36">
        <f t="shared" si="11"/>
        <v>87.91</v>
      </c>
      <c r="DC6" s="36">
        <f t="shared" si="11"/>
        <v>87.28</v>
      </c>
      <c r="DD6" s="36">
        <f t="shared" si="11"/>
        <v>87.41</v>
      </c>
      <c r="DE6" s="36">
        <f t="shared" si="11"/>
        <v>87.08</v>
      </c>
      <c r="DF6" s="36">
        <f t="shared" si="11"/>
        <v>87.26</v>
      </c>
      <c r="DG6" s="35" t="str">
        <f>IF(DG7="","",IF(DG7="-","【-】","【"&amp;SUBSTITUTE(TEXT(DG7,"#,##0.00"),"-","△")&amp;"】"))</f>
        <v>【89.82】</v>
      </c>
      <c r="DH6" s="36">
        <f>IF(DH7="",NA(),DH7)</f>
        <v>49.42</v>
      </c>
      <c r="DI6" s="36">
        <f t="shared" ref="DI6:DQ6" si="12">IF(DI7="",NA(),DI7)</f>
        <v>47</v>
      </c>
      <c r="DJ6" s="36">
        <f t="shared" si="12"/>
        <v>47.28</v>
      </c>
      <c r="DK6" s="36">
        <f t="shared" si="12"/>
        <v>48.79</v>
      </c>
      <c r="DL6" s="36">
        <f t="shared" si="12"/>
        <v>49.24</v>
      </c>
      <c r="DM6" s="36">
        <f t="shared" si="12"/>
        <v>46.88</v>
      </c>
      <c r="DN6" s="36">
        <f t="shared" si="12"/>
        <v>46.94</v>
      </c>
      <c r="DO6" s="36">
        <f t="shared" si="12"/>
        <v>47.62</v>
      </c>
      <c r="DP6" s="36">
        <f t="shared" si="12"/>
        <v>48.55</v>
      </c>
      <c r="DQ6" s="36">
        <f t="shared" si="12"/>
        <v>49.2</v>
      </c>
      <c r="DR6" s="35" t="str">
        <f>IF(DR7="","",IF(DR7="-","【-】","【"&amp;SUBSTITUTE(TEXT(DR7,"#,##0.00"),"-","△")&amp;"】"))</f>
        <v>【50.19】</v>
      </c>
      <c r="DS6" s="36">
        <f>IF(DS7="",NA(),DS7)</f>
        <v>6.35</v>
      </c>
      <c r="DT6" s="36">
        <f t="shared" ref="DT6:EB6" si="13">IF(DT7="",NA(),DT7)</f>
        <v>9.3000000000000007</v>
      </c>
      <c r="DU6" s="36">
        <f t="shared" si="13"/>
        <v>10.86</v>
      </c>
      <c r="DV6" s="36">
        <f t="shared" si="13"/>
        <v>11.12</v>
      </c>
      <c r="DW6" s="36">
        <f t="shared" si="13"/>
        <v>11.41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0.39</v>
      </c>
      <c r="EE6" s="36">
        <f t="shared" ref="EE6:EM6" si="14">IF(EE7="",NA(),EE7)</f>
        <v>1.03</v>
      </c>
      <c r="EF6" s="36">
        <f t="shared" si="14"/>
        <v>0.78</v>
      </c>
      <c r="EG6" s="36">
        <f t="shared" si="14"/>
        <v>0.83</v>
      </c>
      <c r="EH6" s="36">
        <f t="shared" si="14"/>
        <v>0.8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422053</v>
      </c>
      <c r="D7" s="38">
        <v>46</v>
      </c>
      <c r="E7" s="38">
        <v>1</v>
      </c>
      <c r="F7" s="38">
        <v>0</v>
      </c>
      <c r="G7" s="38">
        <v>1</v>
      </c>
      <c r="H7" s="38" t="s">
        <v>92</v>
      </c>
      <c r="I7" s="38" t="s">
        <v>93</v>
      </c>
      <c r="J7" s="38" t="s">
        <v>94</v>
      </c>
      <c r="K7" s="38" t="s">
        <v>95</v>
      </c>
      <c r="L7" s="38" t="s">
        <v>96</v>
      </c>
      <c r="M7" s="38" t="s">
        <v>97</v>
      </c>
      <c r="N7" s="39" t="s">
        <v>98</v>
      </c>
      <c r="O7" s="39">
        <v>44.63</v>
      </c>
      <c r="P7" s="39">
        <v>96.54</v>
      </c>
      <c r="Q7" s="39">
        <v>3905</v>
      </c>
      <c r="R7" s="39">
        <v>97336</v>
      </c>
      <c r="S7" s="39">
        <v>126.73</v>
      </c>
      <c r="T7" s="39">
        <v>768.06</v>
      </c>
      <c r="U7" s="39">
        <v>93926</v>
      </c>
      <c r="V7" s="39">
        <v>65.3</v>
      </c>
      <c r="W7" s="39">
        <v>1438.38</v>
      </c>
      <c r="X7" s="39">
        <v>120.94</v>
      </c>
      <c r="Y7" s="39">
        <v>119.43</v>
      </c>
      <c r="Z7" s="39">
        <v>112.91</v>
      </c>
      <c r="AA7" s="39">
        <v>117</v>
      </c>
      <c r="AB7" s="39">
        <v>121.37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136.16999999999999</v>
      </c>
      <c r="AU7" s="39">
        <v>129.29</v>
      </c>
      <c r="AV7" s="39">
        <v>108.12</v>
      </c>
      <c r="AW7" s="39">
        <v>128.63</v>
      </c>
      <c r="AX7" s="39">
        <v>127.11</v>
      </c>
      <c r="AY7" s="39">
        <v>357.82</v>
      </c>
      <c r="AZ7" s="39">
        <v>355.5</v>
      </c>
      <c r="BA7" s="39">
        <v>349.83</v>
      </c>
      <c r="BB7" s="39">
        <v>360.86</v>
      </c>
      <c r="BC7" s="39">
        <v>350.79</v>
      </c>
      <c r="BD7" s="39">
        <v>260.31</v>
      </c>
      <c r="BE7" s="39">
        <v>556.44000000000005</v>
      </c>
      <c r="BF7" s="39">
        <v>595.64</v>
      </c>
      <c r="BG7" s="39">
        <v>569.16999999999996</v>
      </c>
      <c r="BH7" s="39">
        <v>546.29999999999995</v>
      </c>
      <c r="BI7" s="39">
        <v>539.20000000000005</v>
      </c>
      <c r="BJ7" s="39">
        <v>307.45999999999998</v>
      </c>
      <c r="BK7" s="39">
        <v>312.58</v>
      </c>
      <c r="BL7" s="39">
        <v>314.87</v>
      </c>
      <c r="BM7" s="39">
        <v>309.27999999999997</v>
      </c>
      <c r="BN7" s="39">
        <v>322.92</v>
      </c>
      <c r="BO7" s="39">
        <v>275.67</v>
      </c>
      <c r="BP7" s="39">
        <v>119.94</v>
      </c>
      <c r="BQ7" s="39">
        <v>114.73</v>
      </c>
      <c r="BR7" s="39">
        <v>107.58</v>
      </c>
      <c r="BS7" s="39">
        <v>110.83</v>
      </c>
      <c r="BT7" s="39">
        <v>116.41</v>
      </c>
      <c r="BU7" s="39">
        <v>106.01</v>
      </c>
      <c r="BV7" s="39">
        <v>104.57</v>
      </c>
      <c r="BW7" s="39">
        <v>103.54</v>
      </c>
      <c r="BX7" s="39">
        <v>103.32</v>
      </c>
      <c r="BY7" s="39">
        <v>100.85</v>
      </c>
      <c r="BZ7" s="39">
        <v>100.05</v>
      </c>
      <c r="CA7" s="39">
        <v>165.91</v>
      </c>
      <c r="CB7" s="39">
        <v>177.53</v>
      </c>
      <c r="CC7" s="39">
        <v>189.59</v>
      </c>
      <c r="CD7" s="39">
        <v>183.78</v>
      </c>
      <c r="CE7" s="39">
        <v>174.2</v>
      </c>
      <c r="CF7" s="39">
        <v>162.24</v>
      </c>
      <c r="CG7" s="39">
        <v>165.47</v>
      </c>
      <c r="CH7" s="39">
        <v>167.46</v>
      </c>
      <c r="CI7" s="39">
        <v>168.56</v>
      </c>
      <c r="CJ7" s="39">
        <v>167.1</v>
      </c>
      <c r="CK7" s="39">
        <v>166.4</v>
      </c>
      <c r="CL7" s="39">
        <v>66</v>
      </c>
      <c r="CM7" s="39">
        <v>67.97</v>
      </c>
      <c r="CN7" s="39">
        <v>68.34</v>
      </c>
      <c r="CO7" s="39">
        <v>67.260000000000005</v>
      </c>
      <c r="CP7" s="39">
        <v>70.94</v>
      </c>
      <c r="CQ7" s="39">
        <v>59.11</v>
      </c>
      <c r="CR7" s="39">
        <v>59.74</v>
      </c>
      <c r="CS7" s="39">
        <v>59.46</v>
      </c>
      <c r="CT7" s="39">
        <v>59.51</v>
      </c>
      <c r="CU7" s="39">
        <v>59.91</v>
      </c>
      <c r="CV7" s="39">
        <v>60.69</v>
      </c>
      <c r="CW7" s="39">
        <v>91.19</v>
      </c>
      <c r="CX7" s="39">
        <v>88.66</v>
      </c>
      <c r="CY7" s="39">
        <v>88.51</v>
      </c>
      <c r="CZ7" s="39">
        <v>87.31</v>
      </c>
      <c r="DA7" s="39">
        <v>88.96</v>
      </c>
      <c r="DB7" s="39">
        <v>87.91</v>
      </c>
      <c r="DC7" s="39">
        <v>87.28</v>
      </c>
      <c r="DD7" s="39">
        <v>87.41</v>
      </c>
      <c r="DE7" s="39">
        <v>87.08</v>
      </c>
      <c r="DF7" s="39">
        <v>87.26</v>
      </c>
      <c r="DG7" s="39">
        <v>89.82</v>
      </c>
      <c r="DH7" s="39">
        <v>49.42</v>
      </c>
      <c r="DI7" s="39">
        <v>47</v>
      </c>
      <c r="DJ7" s="39">
        <v>47.28</v>
      </c>
      <c r="DK7" s="39">
        <v>48.79</v>
      </c>
      <c r="DL7" s="39">
        <v>49.24</v>
      </c>
      <c r="DM7" s="39">
        <v>46.88</v>
      </c>
      <c r="DN7" s="39">
        <v>46.94</v>
      </c>
      <c r="DO7" s="39">
        <v>47.62</v>
      </c>
      <c r="DP7" s="39">
        <v>48.55</v>
      </c>
      <c r="DQ7" s="39">
        <v>49.2</v>
      </c>
      <c r="DR7" s="39">
        <v>50.19</v>
      </c>
      <c r="DS7" s="39">
        <v>6.35</v>
      </c>
      <c r="DT7" s="39">
        <v>9.3000000000000007</v>
      </c>
      <c r="DU7" s="39">
        <v>10.86</v>
      </c>
      <c r="DV7" s="39">
        <v>11.12</v>
      </c>
      <c r="DW7" s="39">
        <v>11.41</v>
      </c>
      <c r="DX7" s="39">
        <v>13.39</v>
      </c>
      <c r="DY7" s="39">
        <v>14.48</v>
      </c>
      <c r="DZ7" s="39">
        <v>16.27</v>
      </c>
      <c r="EA7" s="39">
        <v>17.11</v>
      </c>
      <c r="EB7" s="39">
        <v>18.329999999999998</v>
      </c>
      <c r="EC7" s="39">
        <v>20.63</v>
      </c>
      <c r="ED7" s="39">
        <v>0.39</v>
      </c>
      <c r="EE7" s="39">
        <v>1.03</v>
      </c>
      <c r="EF7" s="39">
        <v>0.78</v>
      </c>
      <c r="EG7" s="39">
        <v>0.83</v>
      </c>
      <c r="EH7" s="39">
        <v>0.8</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2022-01-20T07:26:55Z</cp:lastPrinted>
  <dcterms:created xsi:type="dcterms:W3CDTF">2021-12-03T06:58:12Z</dcterms:created>
  <dcterms:modified xsi:type="dcterms:W3CDTF">2022-01-20T10:01:29Z</dcterms:modified>
  <cp:category/>
</cp:coreProperties>
</file>