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Dドライブデータ\1（水道事業）\P1060205_決算統計\R03（R02年度地方公営企業決算状況調査）\2201-01_【1月25日〆切】公営企業に係る経営比較分析表（令和２年度決算）の公表について\03+島原市\03 島原市\水道事業\"/>
    </mc:Choice>
  </mc:AlternateContent>
  <xr:revisionPtr revIDLastSave="0" documentId="13_ncr:1_{4AEFDAC1-7F25-4045-A81E-160211C24CFD}" xr6:coauthVersionLast="43" xr6:coauthVersionMax="43" xr10:uidLastSave="{00000000-0000-0000-0000-000000000000}"/>
  <workbookProtection workbookAlgorithmName="SHA-512" workbookHashValue="Vh6igaL7FClDtGURM77TPVB6BBM+4SLHAA8hLp9jQj+9vjs6vv6LOjBztB3XMQRgNMrtcv3t7A4rqY/ed6TTag==" workbookSaltValue="OX2FVxyBjv5xGvC3PQFLIw==" workbookSpinCount="100000" lockStructure="1"/>
  <bookViews>
    <workbookView xWindow="20370" yWindow="-120" windowWidth="21840" windowHeight="131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<sst xmlns="http://schemas.openxmlformats.org/spreadsheetml/2006/main" count="228" uniqueCount="113">
  <si>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</si>
  <si>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</si>
  <si>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</si>
  <si>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</si>
  <si>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</si>
  <si>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</si>
  <si>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</si>
  <si>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</si>
  <si>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</si>
  <si>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</si>
  <si>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</si>
  <si>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</si>
  <si>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</si>
  <si>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</si>
  <si>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</si>
  <si>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</si>
  <si>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</si>
  <si>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</si>
  <si>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</si>
  <si>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</si>
  <si>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</si>
  <si>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</si>
  <si>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</si>
  <si>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</si>
  <si>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</si>
  <si>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</si>
  <si>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</si>
  <si>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</si>
  <si>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</si>
  <si>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</si>
  <si>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</si>
  <si>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</si>
  <si>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</si>
  <si>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</si>
  <si>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</si>
  <si>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</si>
  <si>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</si>
  <si>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</si>
  <si>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</si>
  <si>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</si>
  <si>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</si>
  <si>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</si>
  <si>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</si>
  <si>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</si>
  <si>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</si>
  <si>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</si>
  <si>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</si>
  <si>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</si>
  <si>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</si>
  <si>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</si>
  <si>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</si>
  <si>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</si>
  <si>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</si>
  <si>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</si>
  <si>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</si>
  <si>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</si>
  <si>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</si>
  <si>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</si>
  <si>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</si>
  <si>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</si>
  <si>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</si>
  <si>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</si>
  <si>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</si>
  <si>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</si>
  <si>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</si>
  <si>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</si>
  <si>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</si>
  <si>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</si>
  <si>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</si>
  <si>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</si>
  <si>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</si>
  <si>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</si>
  <si>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</si>
  <si>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</si>
  <si>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</si>
  <si>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</si>
  <si>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</si>
  <si>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</si>
  <si>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</si>
  <si>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</si>
  <si>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</si>
  <si>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</si>
  <si>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</si>
  <si>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</si>
  <si>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</si>
  <si>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</si>
  <si>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</si>
  <si>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</si>
  <si>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</si>
  <si>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</si>
  <si>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</si>
  <si>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</si>
  <si>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</si>
  <si>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</si>
  <si>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</si>
  <si>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</si>
  <si>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</si>
  <si>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</si>
  <si>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</si>
  <si>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</si>
  <si>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</si>
  <si>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</si>
  <si>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</si>
  <si>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</si>
  <si>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</si>
  <si>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</si>
  <si>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</si>
  <si>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</si>
  <si>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</si>
  <si>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</si>
  <si>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拡張事業に伴う施設更新並びに管路更新を実施しているため、類似団体平均値よりも良好な値であると思われる。
②管路経年化率
　管輅の重要度と漏水の発生状況、経過年数を考慮しながら優先順位を決めて管路更新を行っているが、耐用年数経過管の全てを更新するための資金が不足しているため、上昇傾向にある。
③管路更新率
　水道施設耐震化事業（H30～R5）により、配水池等の施設更新に重点を置いているため、H29年度以降、管路の更新率が横ばいから若干の上昇となっているが、事業完了後は管路更新に重点を置き更新に努める。</t>
    <rPh sb="230" eb="232">
      <t>ジャッカン</t>
    </rPh>
    <rPh sb="233" eb="235">
      <t>ジョウショウ</t>
    </rPh>
    <phoneticPr fontId="4"/>
  </si>
  <si>
    <t xml:space="preserve">100％天然地下水を塩素滅菌だけの浄水処理と緩やかな地形を利用した自然流下方式による配水をしていることから、給水原価は安価に抑えられ、低料金での水道水を供給することができている。
　経営面については、経常利益を維持することが出来ており、安定的な経営を行うことができた。
　今後も老朽化した施設更新を継続的に行い有収率の向上に努め、公営企業として「公共性」と「経済性」に配慮した、合理的な事業運営に努める。
</t>
    <phoneticPr fontId="4"/>
  </si>
  <si>
    <t xml:space="preserve">①経常収支比率
　給水収益の減少に対し、減価償却費の費用の増加により前年度から4.36ポイント減少したものの、令和元年度までは類似団体の平均値よりも高く推移している。
②累積欠損金比率
　欠損金は生じてないため問題はない。
③流動比率
　100％以上であり問題は無い。
④企業債残高対給水収益比率
　水道施設耐震化事業（H30～R5）の財源不足を補うために企業債を充てているため、上昇傾向にある。
⑤料金回収率
　類似団体平均値と比較しても良好な値と思われる。
⑥給水原価
　地下水を自然流下方式により配水しているため、動力費等からなる原価を類似団体平均値よりも安く抑えることができている。
⑦施設利用率
　水道施設耐震化事業（H30～R5）等の施設整備に合わせ、配水能力が減少していることから若干の減少となっている。
⑧有収率
　計画的に老朽化した管輅更新と早期の漏水修繕により、有収率は増加している状況である。
</t>
    <rPh sb="332" eb="334">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</si>
</sst>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2.84</c:v>
                </c:pt>
                <c:pt idx="1">
                  <c:v>1.1499999999999999</c:v>
                </c:pt>
                <c:pt idx="2">
                  <c:v>0.56000000000000005</c:v>
                </c:pt>
                <c:pt idx="3">
                  <c:v>0.76</c:v>
                </c:pt>
                <c:pt idx="4">
                  <c:v>1.26</c:v>
                </c:pt>
              </c:numCache>
            </c:numRef>
          </c:val>
          <c:extLst>
            <c:ext xmlns:c16="http://schemas.microsoft.com/office/drawing/2014/chart" uri="{C3380CC4-5D6E-409C-BE32-E72D297353CC}">
              <c16:uniqueId val="{00000000-ED69-4134-BF13-E9E3B8910B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ED69-4134-BF13-E9E3B8910B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60.2</c:v>
                </c:pt>
                <c:pt idx="1">
                  <c:v>51.45</c:v>
                </c:pt>
                <c:pt idx="2">
                  <c:v>50.62</c:v>
                </c:pt>
                <c:pt idx="3">
                  <c:v>61.87</c:v>
                </c:pt>
                <c:pt idx="4">
                  <c:v>59.62</c:v>
                </c:pt>
              </c:numCache>
            </c:numRef>
          </c:val>
          <c:extLst>
            <c:ext xmlns:c16="http://schemas.microsoft.com/office/drawing/2014/chart" uri="{C3380CC4-5D6E-409C-BE32-E72D297353CC}">
              <c16:uniqueId val="{00000000-087C-49F1-9B57-6FABF5F2B07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087C-49F1-9B57-6FABF5F2B07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68.150000000000006</c:v>
                </c:pt>
                <c:pt idx="1">
                  <c:v>76.430000000000007</c:v>
                </c:pt>
                <c:pt idx="2">
                  <c:v>77.2</c:v>
                </c:pt>
                <c:pt idx="3">
                  <c:v>77.319999999999993</c:v>
                </c:pt>
                <c:pt idx="4">
                  <c:v>80.849999999999994</c:v>
                </c:pt>
              </c:numCache>
            </c:numRef>
          </c:val>
          <c:extLst>
            <c:ext xmlns:c16="http://schemas.microsoft.com/office/drawing/2014/chart" uri="{C3380CC4-5D6E-409C-BE32-E72D297353CC}">
              <c16:uniqueId val="{00000000-C494-487C-93A4-B64A1B4A250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C494-487C-93A4-B64A1B4A250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112.26</c:v>
                </c:pt>
                <c:pt idx="1">
                  <c:v>119.99</c:v>
                </c:pt>
                <c:pt idx="2">
                  <c:v>121.12</c:v>
                </c:pt>
                <c:pt idx="3">
                  <c:v>115.95</c:v>
                </c:pt>
                <c:pt idx="4">
                  <c:v>111.59</c:v>
                </c:pt>
              </c:numCache>
            </c:numRef>
          </c:val>
          <c:extLst>
            <c:ext xmlns:c16="http://schemas.microsoft.com/office/drawing/2014/chart" uri="{C3380CC4-5D6E-409C-BE32-E72D297353CC}">
              <c16:uniqueId val="{00000000-0A16-4255-83B8-53FA6C2DB5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0A16-4255-83B8-53FA6C2DB5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32.31</c:v>
                </c:pt>
                <c:pt idx="1">
                  <c:v>32.53</c:v>
                </c:pt>
                <c:pt idx="2">
                  <c:v>34.94</c:v>
                </c:pt>
                <c:pt idx="3">
                  <c:v>37.26</c:v>
                </c:pt>
                <c:pt idx="4">
                  <c:v>38.53</c:v>
                </c:pt>
              </c:numCache>
            </c:numRef>
          </c:val>
          <c:extLst>
            <c:ext xmlns:c16="http://schemas.microsoft.com/office/drawing/2014/chart" uri="{C3380CC4-5D6E-409C-BE32-E72D297353CC}">
              <c16:uniqueId val="{00000000-2765-4ED9-892A-C95C13743D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2765-4ED9-892A-C95C13743D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8.8800000000000008</c:v>
                </c:pt>
                <c:pt idx="1">
                  <c:v>10.029999999999999</c:v>
                </c:pt>
                <c:pt idx="2">
                  <c:v>10.73</c:v>
                </c:pt>
                <c:pt idx="3">
                  <c:v>15.27</c:v>
                </c:pt>
                <c:pt idx="4">
                  <c:v>14.95</c:v>
                </c:pt>
              </c:numCache>
            </c:numRef>
          </c:val>
          <c:extLst>
            <c:ext xmlns:c16="http://schemas.microsoft.com/office/drawing/2014/chart" uri="{C3380CC4-5D6E-409C-BE32-E72D297353CC}">
              <c16:uniqueId val="{00000000-5773-4A18-A685-8BE7ECAA7E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773-4A18-A685-8BE7ECAA7E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E4-4834-866D-D4C4B53604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4CE4-4834-866D-D4C4B53604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283.57</c:v>
                </c:pt>
                <c:pt idx="1">
                  <c:v>284.29000000000002</c:v>
                </c:pt>
                <c:pt idx="2">
                  <c:v>352.01</c:v>
                </c:pt>
                <c:pt idx="3">
                  <c:v>371.09</c:v>
                </c:pt>
                <c:pt idx="4">
                  <c:v>245.97</c:v>
                </c:pt>
              </c:numCache>
            </c:numRef>
          </c:val>
          <c:extLst>
            <c:ext xmlns:c16="http://schemas.microsoft.com/office/drawing/2014/chart" uri="{C3380CC4-5D6E-409C-BE32-E72D297353CC}">
              <c16:uniqueId val="{00000000-1428-4E90-B9F7-7EB3B16A62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1428-4E90-B9F7-7EB3B16A62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777.13</c:v>
                </c:pt>
                <c:pt idx="1">
                  <c:v>725.88</c:v>
                </c:pt>
                <c:pt idx="2">
                  <c:v>734.71</c:v>
                </c:pt>
                <c:pt idx="3">
                  <c:v>755.51</c:v>
                </c:pt>
                <c:pt idx="4">
                  <c:v>761.91</c:v>
                </c:pt>
              </c:numCache>
            </c:numRef>
          </c:val>
          <c:extLst>
            <c:ext xmlns:c16="http://schemas.microsoft.com/office/drawing/2014/chart" uri="{C3380CC4-5D6E-409C-BE32-E72D297353CC}">
              <c16:uniqueId val="{00000000-42D8-4F6F-A403-A6EA49934F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42D8-4F6F-A403-A6EA49934F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110.26</c:v>
                </c:pt>
                <c:pt idx="1">
                  <c:v>118.47</c:v>
                </c:pt>
                <c:pt idx="2">
                  <c:v>120.15</c:v>
                </c:pt>
                <c:pt idx="3">
                  <c:v>114.9</c:v>
                </c:pt>
                <c:pt idx="4">
                  <c:v>109.63</c:v>
                </c:pt>
              </c:numCache>
            </c:numRef>
          </c:val>
          <c:extLst>
            <c:ext xmlns:c16="http://schemas.microsoft.com/office/drawing/2014/chart" uri="{C3380CC4-5D6E-409C-BE32-E72D297353CC}">
              <c16:uniqueId val="{00000000-11FF-47CA-9180-5BB47CBBBA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11FF-47CA-9180-5BB47CBBBA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129.02000000000001</c:v>
                </c:pt>
                <c:pt idx="1">
                  <c:v>120.35</c:v>
                </c:pt>
                <c:pt idx="2">
                  <c:v>119.05</c:v>
                </c:pt>
                <c:pt idx="3">
                  <c:v>124.89</c:v>
                </c:pt>
                <c:pt idx="4">
                  <c:v>130.49</c:v>
                </c:pt>
              </c:numCache>
            </c:numRef>
          </c:val>
          <c:extLst>
            <c:ext xmlns:c16="http://schemas.microsoft.com/office/drawing/2014/chart" uri="{C3380CC4-5D6E-409C-BE32-E72D297353CC}">
              <c16:uniqueId val="{00000000-BCFD-403F-B8CF-F4200915985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BCFD-403F-B8CF-F4200915985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6" zoomScale="85" zoomScaleNormal="85"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島原市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44386</v>
      </c>
      <c r="AM8" s="61"/>
      <c r="AN8" s="61"/>
      <c r="AO8" s="61"/>
      <c r="AP8" s="61"/>
      <c r="AQ8" s="61"/>
      <c r="AR8" s="61"/>
      <c r="AS8" s="61"/>
      <c r="AT8" s="52">
        <f>データ!$S$6</f>
        <v>82.96</v>
      </c>
      <c r="AU8" s="53"/>
      <c r="AV8" s="53"/>
      <c r="AW8" s="53"/>
      <c r="AX8" s="53"/>
      <c r="AY8" s="53"/>
      <c r="AZ8" s="53"/>
      <c r="BA8" s="53"/>
      <c r="BB8" s="54">
        <f>データ!$T$6</f>
        <v>535.03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43.13</v>
      </c>
      <c r="J10" s="53"/>
      <c r="K10" s="53"/>
      <c r="L10" s="53"/>
      <c r="M10" s="53"/>
      <c r="N10" s="53"/>
      <c r="O10" s="64"/>
      <c r="P10" s="54">
        <f>データ!$P$6</f>
        <v>99.34</v>
      </c>
      <c r="Q10" s="54"/>
      <c r="R10" s="54"/>
      <c r="S10" s="54"/>
      <c r="T10" s="54"/>
      <c r="U10" s="54"/>
      <c r="V10" s="54"/>
      <c r="W10" s="61">
        <f>データ!$Q$6</f>
        <v>2805</v>
      </c>
      <c r="X10" s="61"/>
      <c r="Y10" s="61"/>
      <c r="Z10" s="61"/>
      <c r="AA10" s="61"/>
      <c r="AB10" s="61"/>
      <c r="AC10" s="61"/>
      <c r="AD10" s="2"/>
      <c r="AE10" s="2"/>
      <c r="AF10" s="2"/>
      <c r="AG10" s="2"/>
      <c r="AH10" s="4"/>
      <c r="AI10" s="4"/>
      <c r="AJ10" s="4"/>
      <c r="AK10" s="4"/>
      <c r="AL10" s="61">
        <f>データ!$U$6</f>
        <v>43635</v>
      </c>
      <c r="AM10" s="61"/>
      <c r="AN10" s="61"/>
      <c r="AO10" s="61"/>
      <c r="AP10" s="61"/>
      <c r="AQ10" s="61"/>
      <c r="AR10" s="61"/>
      <c r="AS10" s="61"/>
      <c r="AT10" s="52">
        <f>データ!$V$6</f>
        <v>47.9</v>
      </c>
      <c r="AU10" s="53"/>
      <c r="AV10" s="53"/>
      <c r="AW10" s="53"/>
      <c r="AX10" s="53"/>
      <c r="AY10" s="53"/>
      <c r="AZ10" s="53"/>
      <c r="BA10" s="53"/>
      <c r="BB10" s="54">
        <f>データ!$W$6</f>
        <v>910.96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Srv0NGIk3cD3tcrXXqNk4SO2ueoVs2bfSqJjXOaLahQCViRoO2fgDWO115pB6O3HB4G8USJRW/SmtTpT3R4g==" saltValue="eWlDBSs4znNvEoa5CF6W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422037</v>
      </c>
      <c r="D6" s="34">
        <f t="shared" si="3"/>
        <v>46</v>
      </c>
      <c r="E6" s="34">
        <f t="shared" si="3"/>
        <v>1</v>
      </c>
      <c r="F6" s="34">
        <f t="shared" si="3"/>
        <v>0</v>
      </c>
      <c r="G6" s="34">
        <f t="shared" si="3"/>
        <v>1</v>
      </c>
      <c r="H6" s="34" t="str">
        <f t="shared" si="3"/>
        <v>長崎県　島原市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43.13</v>
      </c>
      <c r="P6" s="35">
        <f t="shared" si="3"/>
        <v>99.34</v>
      </c>
      <c r="Q6" s="35">
        <f t="shared" si="3"/>
        <v>2805</v>
      </c>
      <c r="R6" s="35">
        <f t="shared" si="3"/>
        <v>44386</v>
      </c>
      <c r="S6" s="35">
        <f t="shared" si="3"/>
        <v>82.96</v>
      </c>
      <c r="T6" s="35">
        <f t="shared" si="3"/>
        <v>535.03</v>
      </c>
      <c r="U6" s="35">
        <f t="shared" si="3"/>
        <v>43635</v>
      </c>
      <c r="V6" s="35">
        <f t="shared" si="3"/>
        <v>47.9</v>
      </c>
      <c r="W6" s="35">
        <f t="shared" si="3"/>
        <v>910.96</v>
      </c>
      <c r="X6" s="36">
        <f>IF(X7="",NA(),X7)</f>
        <v>112.26</v>
      </c>
      <c r="Y6" s="36">
        <f t="shared" ref="Y6:AG6" si="4">IF(Y7="",NA(),Y7)</f>
        <v>119.99</v>
      </c>
      <c r="Z6" s="36">
        <f t="shared" si="4"/>
        <v>121.12</v>
      </c>
      <c r="AA6" s="36">
        <f t="shared" si="4"/>
        <v>115.95</v>
      </c>
      <c r="AB6" s="36">
        <f t="shared" si="4"/>
        <v>111.59</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283.57</v>
      </c>
      <c r="AU6" s="36">
        <f t="shared" ref="AU6:BC6" si="6">IF(AU7="",NA(),AU7)</f>
        <v>284.29000000000002</v>
      </c>
      <c r="AV6" s="36">
        <f t="shared" si="6"/>
        <v>352.01</v>
      </c>
      <c r="AW6" s="36">
        <f t="shared" si="6"/>
        <v>371.09</v>
      </c>
      <c r="AX6" s="36">
        <f t="shared" si="6"/>
        <v>245.97</v>
      </c>
      <c r="AY6" s="36">
        <f t="shared" si="6"/>
        <v>377.63</v>
      </c>
      <c r="AZ6" s="36">
        <f t="shared" si="6"/>
        <v>357.34</v>
      </c>
      <c r="BA6" s="36">
        <f t="shared" si="6"/>
        <v>366.03</v>
      </c>
      <c r="BB6" s="36">
        <f t="shared" si="6"/>
        <v>365.18</v>
      </c>
      <c r="BC6" s="36">
        <f t="shared" si="6"/>
        <v>327.77</v>
      </c>
      <c r="BD6" s="35" t="str">
        <f>IF(BD7="","",IF(BD7="-","【-】","【"&amp;SUBSTITUTE(TEXT(BD7,"#,##0.00"),"-","△")&amp;"】"))</f>
        <v>【260.31】</v>
      </c>
      <c r="BE6" s="36">
        <f>IF(BE7="",NA(),BE7)</f>
        <v>777.13</v>
      </c>
      <c r="BF6" s="36">
        <f t="shared" ref="BF6:BN6" si="7">IF(BF7="",NA(),BF7)</f>
        <v>725.88</v>
      </c>
      <c r="BG6" s="36">
        <f t="shared" si="7"/>
        <v>734.71</v>
      </c>
      <c r="BH6" s="36">
        <f t="shared" si="7"/>
        <v>755.51</v>
      </c>
      <c r="BI6" s="36">
        <f t="shared" si="7"/>
        <v>761.91</v>
      </c>
      <c r="BJ6" s="36">
        <f t="shared" si="7"/>
        <v>364.71</v>
      </c>
      <c r="BK6" s="36">
        <f t="shared" si="7"/>
        <v>373.69</v>
      </c>
      <c r="BL6" s="36">
        <f t="shared" si="7"/>
        <v>370.12</v>
      </c>
      <c r="BM6" s="36">
        <f t="shared" si="7"/>
        <v>371.65</v>
      </c>
      <c r="BN6" s="36">
        <f t="shared" si="7"/>
        <v>397.1</v>
      </c>
      <c r="BO6" s="35" t="str">
        <f>IF(BO7="","",IF(BO7="-","【-】","【"&amp;SUBSTITUTE(TEXT(BO7,"#,##0.00"),"-","△")&amp;"】"))</f>
        <v>【275.67】</v>
      </c>
      <c r="BP6" s="36">
        <f>IF(BP7="",NA(),BP7)</f>
        <v>110.26</v>
      </c>
      <c r="BQ6" s="36">
        <f t="shared" ref="BQ6:BY6" si="8">IF(BQ7="",NA(),BQ7)</f>
        <v>118.47</v>
      </c>
      <c r="BR6" s="36">
        <f t="shared" si="8"/>
        <v>120.15</v>
      </c>
      <c r="BS6" s="36">
        <f t="shared" si="8"/>
        <v>114.9</v>
      </c>
      <c r="BT6" s="36">
        <f t="shared" si="8"/>
        <v>109.63</v>
      </c>
      <c r="BU6" s="36">
        <f t="shared" si="8"/>
        <v>100.65</v>
      </c>
      <c r="BV6" s="36">
        <f t="shared" si="8"/>
        <v>99.87</v>
      </c>
      <c r="BW6" s="36">
        <f t="shared" si="8"/>
        <v>100.42</v>
      </c>
      <c r="BX6" s="36">
        <f t="shared" si="8"/>
        <v>98.77</v>
      </c>
      <c r="BY6" s="36">
        <f t="shared" si="8"/>
        <v>95.79</v>
      </c>
      <c r="BZ6" s="35" t="str">
        <f>IF(BZ7="","",IF(BZ7="-","【-】","【"&amp;SUBSTITUTE(TEXT(BZ7,"#,##0.00"),"-","△")&amp;"】"))</f>
        <v>【100.05】</v>
      </c>
      <c r="CA6" s="36">
        <f>IF(CA7="",NA(),CA7)</f>
        <v>129.02000000000001</v>
      </c>
      <c r="CB6" s="36">
        <f t="shared" ref="CB6:CJ6" si="9">IF(CB7="",NA(),CB7)</f>
        <v>120.35</v>
      </c>
      <c r="CC6" s="36">
        <f t="shared" si="9"/>
        <v>119.05</v>
      </c>
      <c r="CD6" s="36">
        <f t="shared" si="9"/>
        <v>124.89</v>
      </c>
      <c r="CE6" s="36">
        <f t="shared" si="9"/>
        <v>130.49</v>
      </c>
      <c r="CF6" s="36">
        <f t="shared" si="9"/>
        <v>170.19</v>
      </c>
      <c r="CG6" s="36">
        <f t="shared" si="9"/>
        <v>171.81</v>
      </c>
      <c r="CH6" s="36">
        <f t="shared" si="9"/>
        <v>171.67</v>
      </c>
      <c r="CI6" s="36">
        <f t="shared" si="9"/>
        <v>173.67</v>
      </c>
      <c r="CJ6" s="36">
        <f t="shared" si="9"/>
        <v>171.13</v>
      </c>
      <c r="CK6" s="35" t="str">
        <f>IF(CK7="","",IF(CK7="-","【-】","【"&amp;SUBSTITUTE(TEXT(CK7,"#,##0.00"),"-","△")&amp;"】"))</f>
        <v>【166.40】</v>
      </c>
      <c r="CL6" s="36">
        <f>IF(CL7="",NA(),CL7)</f>
        <v>60.2</v>
      </c>
      <c r="CM6" s="36">
        <f t="shared" ref="CM6:CU6" si="10">IF(CM7="",NA(),CM7)</f>
        <v>51.45</v>
      </c>
      <c r="CN6" s="36">
        <f t="shared" si="10"/>
        <v>50.62</v>
      </c>
      <c r="CO6" s="36">
        <f t="shared" si="10"/>
        <v>61.87</v>
      </c>
      <c r="CP6" s="36">
        <f t="shared" si="10"/>
        <v>59.62</v>
      </c>
      <c r="CQ6" s="36">
        <f t="shared" si="10"/>
        <v>59.01</v>
      </c>
      <c r="CR6" s="36">
        <f t="shared" si="10"/>
        <v>60.03</v>
      </c>
      <c r="CS6" s="36">
        <f t="shared" si="10"/>
        <v>59.74</v>
      </c>
      <c r="CT6" s="36">
        <f t="shared" si="10"/>
        <v>59.67</v>
      </c>
      <c r="CU6" s="36">
        <f t="shared" si="10"/>
        <v>60.12</v>
      </c>
      <c r="CV6" s="35" t="str">
        <f>IF(CV7="","",IF(CV7="-","【-】","【"&amp;SUBSTITUTE(TEXT(CV7,"#,##0.00"),"-","△")&amp;"】"))</f>
        <v>【60.69】</v>
      </c>
      <c r="CW6" s="36">
        <f>IF(CW7="",NA(),CW7)</f>
        <v>68.150000000000006</v>
      </c>
      <c r="CX6" s="36">
        <f t="shared" ref="CX6:DF6" si="11">IF(CX7="",NA(),CX7)</f>
        <v>76.430000000000007</v>
      </c>
      <c r="CY6" s="36">
        <f t="shared" si="11"/>
        <v>77.2</v>
      </c>
      <c r="CZ6" s="36">
        <f t="shared" si="11"/>
        <v>77.319999999999993</v>
      </c>
      <c r="DA6" s="36">
        <f t="shared" si="11"/>
        <v>80.849999999999994</v>
      </c>
      <c r="DB6" s="36">
        <f t="shared" si="11"/>
        <v>85.37</v>
      </c>
      <c r="DC6" s="36">
        <f t="shared" si="11"/>
        <v>84.81</v>
      </c>
      <c r="DD6" s="36">
        <f t="shared" si="11"/>
        <v>84.8</v>
      </c>
      <c r="DE6" s="36">
        <f t="shared" si="11"/>
        <v>84.6</v>
      </c>
      <c r="DF6" s="36">
        <f t="shared" si="11"/>
        <v>84.24</v>
      </c>
      <c r="DG6" s="35" t="str">
        <f>IF(DG7="","",IF(DG7="-","【-】","【"&amp;SUBSTITUTE(TEXT(DG7,"#,##0.00"),"-","△")&amp;"】"))</f>
        <v>【89.82】</v>
      </c>
      <c r="DH6" s="36">
        <f>IF(DH7="",NA(),DH7)</f>
        <v>32.31</v>
      </c>
      <c r="DI6" s="36">
        <f t="shared" ref="DI6:DQ6" si="12">IF(DI7="",NA(),DI7)</f>
        <v>32.53</v>
      </c>
      <c r="DJ6" s="36">
        <f t="shared" si="12"/>
        <v>34.94</v>
      </c>
      <c r="DK6" s="36">
        <f t="shared" si="12"/>
        <v>37.26</v>
      </c>
      <c r="DL6" s="36">
        <f t="shared" si="12"/>
        <v>38.53</v>
      </c>
      <c r="DM6" s="36">
        <f t="shared" si="12"/>
        <v>46.9</v>
      </c>
      <c r="DN6" s="36">
        <f t="shared" si="12"/>
        <v>47.28</v>
      </c>
      <c r="DO6" s="36">
        <f t="shared" si="12"/>
        <v>47.66</v>
      </c>
      <c r="DP6" s="36">
        <f t="shared" si="12"/>
        <v>48.17</v>
      </c>
      <c r="DQ6" s="36">
        <f t="shared" si="12"/>
        <v>48.83</v>
      </c>
      <c r="DR6" s="35" t="str">
        <f>IF(DR7="","",IF(DR7="-","【-】","【"&amp;SUBSTITUTE(TEXT(DR7,"#,##0.00"),"-","△")&amp;"】"))</f>
        <v>【50.19】</v>
      </c>
      <c r="DS6" s="36">
        <f>IF(DS7="",NA(),DS7)</f>
        <v>8.8800000000000008</v>
      </c>
      <c r="DT6" s="36">
        <f t="shared" ref="DT6:EB6" si="13">IF(DT7="",NA(),DT7)</f>
        <v>10.029999999999999</v>
      </c>
      <c r="DU6" s="36">
        <f t="shared" si="13"/>
        <v>10.73</v>
      </c>
      <c r="DV6" s="36">
        <f t="shared" si="13"/>
        <v>15.27</v>
      </c>
      <c r="DW6" s="36">
        <f t="shared" si="13"/>
        <v>14.95</v>
      </c>
      <c r="DX6" s="36">
        <f t="shared" si="13"/>
        <v>12.03</v>
      </c>
      <c r="DY6" s="36">
        <f t="shared" si="13"/>
        <v>12.19</v>
      </c>
      <c r="DZ6" s="36">
        <f t="shared" si="13"/>
        <v>15.1</v>
      </c>
      <c r="EA6" s="36">
        <f t="shared" si="13"/>
        <v>17.12</v>
      </c>
      <c r="EB6" s="36">
        <f t="shared" si="13"/>
        <v>18.18</v>
      </c>
      <c r="EC6" s="35" t="str">
        <f>IF(EC7="","",IF(EC7="-","【-】","【"&amp;SUBSTITUTE(TEXT(EC7,"#,##0.00"),"-","△")&amp;"】"))</f>
        <v>【20.63】</v>
      </c>
      <c r="ED6" s="36">
        <f>IF(ED7="",NA(),ED7)</f>
        <v>2.84</v>
      </c>
      <c r="EE6" s="36">
        <f t="shared" ref="EE6:EM6" si="14">IF(EE7="",NA(),EE7)</f>
        <v>1.1499999999999999</v>
      </c>
      <c r="EF6" s="36">
        <f t="shared" si="14"/>
        <v>0.56000000000000005</v>
      </c>
      <c r="EG6" s="36">
        <f t="shared" si="14"/>
        <v>0.76</v>
      </c>
      <c r="EH6" s="36">
        <f t="shared" si="14"/>
        <v>1.26</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422037</v>
      </c>
      <c r="D7" s="38">
        <v>46</v>
      </c>
      <c r="E7" s="38">
        <v>1</v>
      </c>
      <c r="F7" s="38">
        <v>0</v>
      </c>
      <c r="G7" s="38">
        <v>1</v>
      </c>
      <c r="H7" s="38" t="s">
        <v>93</v>
      </c>
      <c r="I7" s="38" t="s">
        <v>94</v>
      </c>
      <c r="J7" s="38" t="s">
        <v>95</v>
      </c>
      <c r="K7" s="38" t="s">
        <v>96</v>
      </c>
      <c r="L7" s="38" t="s">
        <v>97</v>
      </c>
      <c r="M7" s="38" t="s">
        <v>98</v>
      </c>
      <c r="N7" s="39" t="s">
        <v>99</v>
      </c>
      <c r="O7" s="39">
        <v>43.13</v>
      </c>
      <c r="P7" s="39">
        <v>99.34</v>
      </c>
      <c r="Q7" s="39">
        <v>2805</v>
      </c>
      <c r="R7" s="39">
        <v>44386</v>
      </c>
      <c r="S7" s="39">
        <v>82.96</v>
      </c>
      <c r="T7" s="39">
        <v>535.03</v>
      </c>
      <c r="U7" s="39">
        <v>43635</v>
      </c>
      <c r="V7" s="39">
        <v>47.9</v>
      </c>
      <c r="W7" s="39">
        <v>910.96</v>
      </c>
      <c r="X7" s="39">
        <v>112.26</v>
      </c>
      <c r="Y7" s="39">
        <v>119.99</v>
      </c>
      <c r="Z7" s="39">
        <v>121.12</v>
      </c>
      <c r="AA7" s="39">
        <v>115.95</v>
      </c>
      <c r="AB7" s="39">
        <v>111.59</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283.57</v>
      </c>
      <c r="AU7" s="39">
        <v>284.29000000000002</v>
      </c>
      <c r="AV7" s="39">
        <v>352.01</v>
      </c>
      <c r="AW7" s="39">
        <v>371.09</v>
      </c>
      <c r="AX7" s="39">
        <v>245.97</v>
      </c>
      <c r="AY7" s="39">
        <v>377.63</v>
      </c>
      <c r="AZ7" s="39">
        <v>357.34</v>
      </c>
      <c r="BA7" s="39">
        <v>366.03</v>
      </c>
      <c r="BB7" s="39">
        <v>365.18</v>
      </c>
      <c r="BC7" s="39">
        <v>327.77</v>
      </c>
      <c r="BD7" s="39">
        <v>260.31</v>
      </c>
      <c r="BE7" s="39">
        <v>777.13</v>
      </c>
      <c r="BF7" s="39">
        <v>725.88</v>
      </c>
      <c r="BG7" s="39">
        <v>734.71</v>
      </c>
      <c r="BH7" s="39">
        <v>755.51</v>
      </c>
      <c r="BI7" s="39">
        <v>761.91</v>
      </c>
      <c r="BJ7" s="39">
        <v>364.71</v>
      </c>
      <c r="BK7" s="39">
        <v>373.69</v>
      </c>
      <c r="BL7" s="39">
        <v>370.12</v>
      </c>
      <c r="BM7" s="39">
        <v>371.65</v>
      </c>
      <c r="BN7" s="39">
        <v>397.1</v>
      </c>
      <c r="BO7" s="39">
        <v>275.67</v>
      </c>
      <c r="BP7" s="39">
        <v>110.26</v>
      </c>
      <c r="BQ7" s="39">
        <v>118.47</v>
      </c>
      <c r="BR7" s="39">
        <v>120.15</v>
      </c>
      <c r="BS7" s="39">
        <v>114.9</v>
      </c>
      <c r="BT7" s="39">
        <v>109.63</v>
      </c>
      <c r="BU7" s="39">
        <v>100.65</v>
      </c>
      <c r="BV7" s="39">
        <v>99.87</v>
      </c>
      <c r="BW7" s="39">
        <v>100.42</v>
      </c>
      <c r="BX7" s="39">
        <v>98.77</v>
      </c>
      <c r="BY7" s="39">
        <v>95.79</v>
      </c>
      <c r="BZ7" s="39">
        <v>100.05</v>
      </c>
      <c r="CA7" s="39">
        <v>129.02000000000001</v>
      </c>
      <c r="CB7" s="39">
        <v>120.35</v>
      </c>
      <c r="CC7" s="39">
        <v>119.05</v>
      </c>
      <c r="CD7" s="39">
        <v>124.89</v>
      </c>
      <c r="CE7" s="39">
        <v>130.49</v>
      </c>
      <c r="CF7" s="39">
        <v>170.19</v>
      </c>
      <c r="CG7" s="39">
        <v>171.81</v>
      </c>
      <c r="CH7" s="39">
        <v>171.67</v>
      </c>
      <c r="CI7" s="39">
        <v>173.67</v>
      </c>
      <c r="CJ7" s="39">
        <v>171.13</v>
      </c>
      <c r="CK7" s="39">
        <v>166.4</v>
      </c>
      <c r="CL7" s="39">
        <v>60.2</v>
      </c>
      <c r="CM7" s="39">
        <v>51.45</v>
      </c>
      <c r="CN7" s="39">
        <v>50.62</v>
      </c>
      <c r="CO7" s="39">
        <v>61.87</v>
      </c>
      <c r="CP7" s="39">
        <v>59.62</v>
      </c>
      <c r="CQ7" s="39">
        <v>59.01</v>
      </c>
      <c r="CR7" s="39">
        <v>60.03</v>
      </c>
      <c r="CS7" s="39">
        <v>59.74</v>
      </c>
      <c r="CT7" s="39">
        <v>59.67</v>
      </c>
      <c r="CU7" s="39">
        <v>60.12</v>
      </c>
      <c r="CV7" s="39">
        <v>60.69</v>
      </c>
      <c r="CW7" s="39">
        <v>68.150000000000006</v>
      </c>
      <c r="CX7" s="39">
        <v>76.430000000000007</v>
      </c>
      <c r="CY7" s="39">
        <v>77.2</v>
      </c>
      <c r="CZ7" s="39">
        <v>77.319999999999993</v>
      </c>
      <c r="DA7" s="39">
        <v>80.849999999999994</v>
      </c>
      <c r="DB7" s="39">
        <v>85.37</v>
      </c>
      <c r="DC7" s="39">
        <v>84.81</v>
      </c>
      <c r="DD7" s="39">
        <v>84.8</v>
      </c>
      <c r="DE7" s="39">
        <v>84.6</v>
      </c>
      <c r="DF7" s="39">
        <v>84.24</v>
      </c>
      <c r="DG7" s="39">
        <v>89.82</v>
      </c>
      <c r="DH7" s="39">
        <v>32.31</v>
      </c>
      <c r="DI7" s="39">
        <v>32.53</v>
      </c>
      <c r="DJ7" s="39">
        <v>34.94</v>
      </c>
      <c r="DK7" s="39">
        <v>37.26</v>
      </c>
      <c r="DL7" s="39">
        <v>38.53</v>
      </c>
      <c r="DM7" s="39">
        <v>46.9</v>
      </c>
      <c r="DN7" s="39">
        <v>47.28</v>
      </c>
      <c r="DO7" s="39">
        <v>47.66</v>
      </c>
      <c r="DP7" s="39">
        <v>48.17</v>
      </c>
      <c r="DQ7" s="39">
        <v>48.83</v>
      </c>
      <c r="DR7" s="39">
        <v>50.19</v>
      </c>
      <c r="DS7" s="39">
        <v>8.8800000000000008</v>
      </c>
      <c r="DT7" s="39">
        <v>10.029999999999999</v>
      </c>
      <c r="DU7" s="39">
        <v>10.73</v>
      </c>
      <c r="DV7" s="39">
        <v>15.27</v>
      </c>
      <c r="DW7" s="39">
        <v>14.95</v>
      </c>
      <c r="DX7" s="39">
        <v>12.03</v>
      </c>
      <c r="DY7" s="39">
        <v>12.19</v>
      </c>
      <c r="DZ7" s="39">
        <v>15.1</v>
      </c>
      <c r="EA7" s="39">
        <v>17.12</v>
      </c>
      <c r="EB7" s="39">
        <v>18.18</v>
      </c>
      <c r="EC7" s="39">
        <v>20.63</v>
      </c>
      <c r="ED7" s="39">
        <v>2.84</v>
      </c>
      <c r="EE7" s="39">
        <v>1.1499999999999999</v>
      </c>
      <c r="EF7" s="39">
        <v>0.56000000000000005</v>
      </c>
      <c r="EG7" s="39">
        <v>0.76</v>
      </c>
      <c r="EH7" s="39">
        <v>1.26</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2022-01-24T01:18:09Z</cp:lastPrinted>
  <dcterms:created xsi:type="dcterms:W3CDTF">2021-12-03T06:58:11Z</dcterms:created>
  <dcterms:modified xsi:type="dcterms:W3CDTF">2022-01-25T01:40:22Z</dcterms:modified>
  <cp:category/>
</cp:coreProperties>
</file>