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10.0.36.31\財政班\□新居\000 旧地方債班（起債・公営企業等）\521 公営企業全般（決算統計等）\48 経営比較分析表の公表\R2\02 経営比較分析表（令和元年度決算）の分析等について\06_公表\02_下水道事業\"/>
    </mc:Choice>
  </mc:AlternateContent>
  <xr:revisionPtr revIDLastSave="0" documentId="13_ncr:1_{3AD9C133-4763-4865-9C8E-D10BBC224B0A}" xr6:coauthVersionLast="45" xr6:coauthVersionMax="45" xr10:uidLastSave="{00000000-0000-0000-0000-000000000000}"/>
  <workbookProtection workbookAlgorithmName="SHA-512" workbookHashValue="5qSTzmgWg/j5PnLVsofKgFKkOS7YRojx7bLPoeSMEcYWDjzR4Aix58CTvD7Ek00XUwpvU551Y378EzeZAXsXmg==" workbookSaltValue="AF/+PKyBxw5Z/lac4cRnCA==" workbookSpinCount="100000" lockStructure="1"/>
  <bookViews>
    <workbookView xWindow="-120" yWindow="-120" windowWidth="29040" windowHeight="1584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W6" i="5"/>
  <c r="V6" i="5"/>
  <c r="AL10" i="4" s="1"/>
  <c r="U6" i="5"/>
  <c r="T6" i="5"/>
  <c r="S6" i="5"/>
  <c r="R6" i="5"/>
  <c r="AD10" i="4" s="1"/>
  <c r="Q6" i="5"/>
  <c r="P6" i="5"/>
  <c r="O6" i="5"/>
  <c r="N6" i="5"/>
  <c r="B10" i="4" s="1"/>
  <c r="M6" i="5"/>
  <c r="AD8" i="4" s="1"/>
  <c r="L6" i="5"/>
  <c r="K6" i="5"/>
  <c r="P8" i="4" s="1"/>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BB10" i="4"/>
  <c r="AT10" i="4"/>
  <c r="W10" i="4"/>
  <c r="P10" i="4"/>
  <c r="I10" i="4"/>
  <c r="BB8" i="4"/>
  <c r="AT8" i="4"/>
  <c r="AL8" i="4"/>
  <c r="W8" i="4"/>
  <c r="B6" i="4"/>
</calcChain>
</file>

<file path=xl/sharedStrings.xml><?xml version="1.0" encoding="utf-8"?>
<sst xmlns="http://schemas.openxmlformats.org/spreadsheetml/2006/main" count="236" uniqueCount="122">
  <si>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</si>
  <si>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</si>
  <si>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</si>
  <si>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</si>
  <si>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</si>
  <si>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</si>
  <si>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</si>
  <si>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</si>
  <si>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</si>
  <si>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</si>
  <si>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</si>
  <si>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</si>
  <si>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</si>
  <si>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</si>
  <si>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</si>
  <si>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</si>
  <si>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</si>
  <si>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</si>
  <si>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</si>
  <si>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</si>
  <si>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</si>
  <si>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</si>
  <si>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</si>
  <si>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</si>
  <si>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</si>
  <si>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</si>
  <si>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</si>
  <si>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</si>
  <si>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</si>
  <si>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</si>
  <si>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</si>
  <si>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</si>
  <si>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</si>
  <si>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</si>
  <si>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</si>
  <si>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</si>
  <si>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</si>
  <si>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</si>
  <si>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</si>
  <si>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</si>
  <si>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</si>
  <si>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</si>
  <si>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</si>
  <si>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</si>
  <si>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</si>
  <si>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</si>
  <si>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</si>
  <si>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</si>
  <si>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</si>
  <si>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</si>
  <si>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</si>
  <si>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</si>
  <si>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</si>
  <si>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</si>
  <si>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</si>
  <si>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</si>
  <si>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</si>
  <si>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</si>
  <si>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</si>
  <si>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</si>
  <si>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</si>
  <si>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</si>
  <si>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</si>
  <si>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</si>
  <si>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</si>
  <si>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</si>
  <si>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</si>
  <si>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</si>
  <si>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</si>
  <si>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</si>
  <si>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</si>
  <si>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</si>
  <si>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</si>
  <si>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</si>
  <si>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</si>
  <si>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</si>
  <si>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</si>
  <si>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</si>
  <si>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</si>
  <si>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</si>
  <si>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</si>
  <si>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</si>
  <si>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</si>
  <si>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</si>
  <si>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</si>
  <si>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</si>
  <si>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</si>
  <si>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</si>
  <si>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</si>
  <si>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</si>
  <si>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</si>
  <si>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</si>
  <si>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</si>
  <si>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</si>
  <si>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</si>
  <si>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</si>
  <si>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</si>
  <si>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</si>
  <si>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長崎県　佐々町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</si>
  <si>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</si>
  <si>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</si>
  <si>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</si>
  <si>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</si>
  <si>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</si>
  <si>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</si>
  <si>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</si>
  <si>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</si>
  <si>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</si>
  <si>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</si>
  <si>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</si>
  <si>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</si>
  <si>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</si>
  <si>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</si>
  <si>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</si>
  <si>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</si>
  <si>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</si>
  <si>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"H"yy</t>
    <phoneticPr fontId="4"/>
  </si>
  <si>
    <t>"R"dd</t>
    <phoneticPr fontId="4"/>
  </si>
  <si>
    <t>←書式設定</t>
    <rPh sb="1" eb="3">
      <t>ショシキ</t>
    </rPh>
    <rPh sb="3" eb="5">
      <t>セッテイ</t>
    </rPh>
    <phoneticPr fontId="4"/>
  </si>
  <si>
    <t>　平成9年、11年に供用開始しており、機械設備に老朽化が見られる。施設に係る改築更新費用は多額であり、このまま施設を更新するよりも公共下水道と統合したほうが経済的であるため、処理場を廃止し公共下水道との統合を進める。</t>
    <phoneticPr fontId="4"/>
  </si>
  <si>
    <t>　汚水処理原価は平均より高く、経費回収率は低い水準での経営であり、今後も経営が安定する見込みは少ない。経営の継続を行うためにも、公共下水道との統合を早急に実現し、経営の安定化を図る必要がある。</t>
    <phoneticPr fontId="4"/>
  </si>
  <si>
    <t>　収益的収支比率は、収益の増加により改善をしているが、経費回収率は類似団体と比較し低く、汚水処理原価は高い数値であり、使用料収入で経費を賄えていない状態のため、一般会計からの繰入金に依存している。
　また、企業債残高対事業規模比率は、平成29年度、平成28年度は誤りのため、今年度の数値と大きく乖離している。
　今後老朽化する施設の改築費用を考えると、処理場を廃止し公共下水道へ統合を進めていく。</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</si>
</sst>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B4E-4B19-BD4E-F4312AD33FC4}"/>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2.0499999999999998</c:v>
                </c:pt>
                <c:pt idx="2">
                  <c:v>0.01</c:v>
                </c:pt>
                <c:pt idx="3">
                  <c:v>0.01</c:v>
                </c:pt>
                <c:pt idx="4">
                  <c:v>0.02</c:v>
                </c:pt>
              </c:numCache>
            </c:numRef>
          </c:val>
          <c:smooth val="0"/>
          <c:extLst>
            <c:ext xmlns:c16="http://schemas.microsoft.com/office/drawing/2014/chart" uri="{C3380CC4-5D6E-409C-BE32-E72D297353CC}">
              <c16:uniqueId val="{00000001-2B4E-4B19-BD4E-F4312AD33FC4}"/>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38.53</c:v>
                </c:pt>
                <c:pt idx="1">
                  <c:v>40.369999999999997</c:v>
                </c:pt>
                <c:pt idx="2">
                  <c:v>37.61</c:v>
                </c:pt>
                <c:pt idx="3">
                  <c:v>40.369999999999997</c:v>
                </c:pt>
                <c:pt idx="4">
                  <c:v>39.450000000000003</c:v>
                </c:pt>
              </c:numCache>
            </c:numRef>
          </c:val>
          <c:extLst>
            <c:ext xmlns:c16="http://schemas.microsoft.com/office/drawing/2014/chart" uri="{C3380CC4-5D6E-409C-BE32-E72D297353CC}">
              <c16:uniqueId val="{00000000-7521-4337-8F3E-138DDE6BA7E0}"/>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52.31</c:v>
                </c:pt>
                <c:pt idx="1">
                  <c:v>60.65</c:v>
                </c:pt>
                <c:pt idx="2">
                  <c:v>51.75</c:v>
                </c:pt>
                <c:pt idx="3">
                  <c:v>50.68</c:v>
                </c:pt>
                <c:pt idx="4">
                  <c:v>50.14</c:v>
                </c:pt>
              </c:numCache>
            </c:numRef>
          </c:val>
          <c:smooth val="0"/>
          <c:extLst>
            <c:ext xmlns:c16="http://schemas.microsoft.com/office/drawing/2014/chart" uri="{C3380CC4-5D6E-409C-BE32-E72D297353CC}">
              <c16:uniqueId val="{00000001-7521-4337-8F3E-138DDE6BA7E0}"/>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80</c:v>
                </c:pt>
                <c:pt idx="1">
                  <c:v>81.33</c:v>
                </c:pt>
                <c:pt idx="2">
                  <c:v>82.55</c:v>
                </c:pt>
                <c:pt idx="3">
                  <c:v>83.01</c:v>
                </c:pt>
                <c:pt idx="4">
                  <c:v>80.81</c:v>
                </c:pt>
              </c:numCache>
            </c:numRef>
          </c:val>
          <c:extLst>
            <c:ext xmlns:c16="http://schemas.microsoft.com/office/drawing/2014/chart" uri="{C3380CC4-5D6E-409C-BE32-E72D297353CC}">
              <c16:uniqueId val="{00000000-EB6D-471C-B50A-8B0F40EB6F6A}"/>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84.32</c:v>
                </c:pt>
                <c:pt idx="1">
                  <c:v>84.58</c:v>
                </c:pt>
                <c:pt idx="2">
                  <c:v>84.84</c:v>
                </c:pt>
                <c:pt idx="3">
                  <c:v>84.86</c:v>
                </c:pt>
                <c:pt idx="4">
                  <c:v>84.98</c:v>
                </c:pt>
              </c:numCache>
            </c:numRef>
          </c:val>
          <c:smooth val="0"/>
          <c:extLst>
            <c:ext xmlns:c16="http://schemas.microsoft.com/office/drawing/2014/chart" uri="{C3380CC4-5D6E-409C-BE32-E72D297353CC}">
              <c16:uniqueId val="{00000001-EB6D-471C-B50A-8B0F40EB6F6A}"/>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99.7</c:v>
                </c:pt>
                <c:pt idx="1">
                  <c:v>103.63</c:v>
                </c:pt>
                <c:pt idx="2">
                  <c:v>94.57</c:v>
                </c:pt>
                <c:pt idx="3">
                  <c:v>132.57</c:v>
                </c:pt>
                <c:pt idx="4">
                  <c:v>98.46</c:v>
                </c:pt>
              </c:numCache>
            </c:numRef>
          </c:val>
          <c:extLst>
            <c:ext xmlns:c16="http://schemas.microsoft.com/office/drawing/2014/chart" uri="{C3380CC4-5D6E-409C-BE32-E72D297353CC}">
              <c16:uniqueId val="{00000000-CCDD-4819-840B-1883FE1ECAF3}"/>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CDD-4819-840B-1883FE1ECAF3}"/>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6AB-4845-84FD-BE2E9249EAB0}"/>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6AB-4845-84FD-BE2E9249EAB0}"/>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B64-4D37-A49A-1EAF41DFAB80}"/>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B64-4D37-A49A-1EAF41DFAB80}"/>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981-4F77-A018-BC5DA7E73A52}"/>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981-4F77-A018-BC5DA7E73A52}"/>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7AD-4E22-B95B-283DCA65E008}"/>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7AD-4E22-B95B-283DCA65E008}"/>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formatCode="#,##0.00;&quot;△&quot;#,##0.00">
                  <c:v>0</c:v>
                </c:pt>
                <c:pt idx="1">
                  <c:v>5996.76</c:v>
                </c:pt>
                <c:pt idx="2">
                  <c:v>5456</c:v>
                </c:pt>
                <c:pt idx="3" formatCode="#,##0.00;&quot;△&quot;#,##0.00">
                  <c:v>0</c:v>
                </c:pt>
                <c:pt idx="4" formatCode="#,##0.00;&quot;△&quot;#,##0.00">
                  <c:v>0</c:v>
                </c:pt>
              </c:numCache>
            </c:numRef>
          </c:val>
          <c:extLst>
            <c:ext xmlns:c16="http://schemas.microsoft.com/office/drawing/2014/chart" uri="{C3380CC4-5D6E-409C-BE32-E72D297353CC}">
              <c16:uniqueId val="{00000000-1DA7-4D38-A811-A03061F10C49}"/>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1081.8</c:v>
                </c:pt>
                <c:pt idx="1">
                  <c:v>974.93</c:v>
                </c:pt>
                <c:pt idx="2">
                  <c:v>855.8</c:v>
                </c:pt>
                <c:pt idx="3">
                  <c:v>789.46</c:v>
                </c:pt>
                <c:pt idx="4">
                  <c:v>826.83</c:v>
                </c:pt>
              </c:numCache>
            </c:numRef>
          </c:val>
          <c:smooth val="0"/>
          <c:extLst>
            <c:ext xmlns:c16="http://schemas.microsoft.com/office/drawing/2014/chart" uri="{C3380CC4-5D6E-409C-BE32-E72D297353CC}">
              <c16:uniqueId val="{00000001-1DA7-4D38-A811-A03061F10C49}"/>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30.53</c:v>
                </c:pt>
                <c:pt idx="1">
                  <c:v>18.25</c:v>
                </c:pt>
                <c:pt idx="2">
                  <c:v>34.86</c:v>
                </c:pt>
                <c:pt idx="3">
                  <c:v>33.299999999999997</c:v>
                </c:pt>
                <c:pt idx="4">
                  <c:v>37.68</c:v>
                </c:pt>
              </c:numCache>
            </c:numRef>
          </c:val>
          <c:extLst>
            <c:ext xmlns:c16="http://schemas.microsoft.com/office/drawing/2014/chart" uri="{C3380CC4-5D6E-409C-BE32-E72D297353CC}">
              <c16:uniqueId val="{00000000-2453-483A-817C-1A2D40B298D7}"/>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52.19</c:v>
                </c:pt>
                <c:pt idx="1">
                  <c:v>55.32</c:v>
                </c:pt>
                <c:pt idx="2">
                  <c:v>59.8</c:v>
                </c:pt>
                <c:pt idx="3">
                  <c:v>57.77</c:v>
                </c:pt>
                <c:pt idx="4">
                  <c:v>57.31</c:v>
                </c:pt>
              </c:numCache>
            </c:numRef>
          </c:val>
          <c:smooth val="0"/>
          <c:extLst>
            <c:ext xmlns:c16="http://schemas.microsoft.com/office/drawing/2014/chart" uri="{C3380CC4-5D6E-409C-BE32-E72D297353CC}">
              <c16:uniqueId val="{00000001-2453-483A-817C-1A2D40B298D7}"/>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538.4</c:v>
                </c:pt>
                <c:pt idx="1">
                  <c:v>896.28</c:v>
                </c:pt>
                <c:pt idx="2">
                  <c:v>471.54</c:v>
                </c:pt>
                <c:pt idx="3">
                  <c:v>496.09</c:v>
                </c:pt>
                <c:pt idx="4">
                  <c:v>448.1</c:v>
                </c:pt>
              </c:numCache>
            </c:numRef>
          </c:val>
          <c:extLst>
            <c:ext xmlns:c16="http://schemas.microsoft.com/office/drawing/2014/chart" uri="{C3380CC4-5D6E-409C-BE32-E72D297353CC}">
              <c16:uniqueId val="{00000000-D697-4FF5-9CCE-BAD8A93799FB}"/>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296.14</c:v>
                </c:pt>
                <c:pt idx="1">
                  <c:v>283.17</c:v>
                </c:pt>
                <c:pt idx="2">
                  <c:v>263.76</c:v>
                </c:pt>
                <c:pt idx="3">
                  <c:v>274.35000000000002</c:v>
                </c:pt>
                <c:pt idx="4">
                  <c:v>273.52</c:v>
                </c:pt>
              </c:numCache>
            </c:numRef>
          </c:val>
          <c:smooth val="0"/>
          <c:extLst>
            <c:ext xmlns:c16="http://schemas.microsoft.com/office/drawing/2014/chart" uri="{C3380CC4-5D6E-409C-BE32-E72D297353CC}">
              <c16:uniqueId val="{00000001-D697-4FF5-9CCE-BAD8A93799FB}"/>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85" zoomScaleNormal="85" workbookViewId="0">
      <selection activeCell="BI74" sqref="BI74"/>
    </sheetView>
  </sheetViews>
  <sheetFormatPr defaultColWidth="2.625" defaultRowHeight="13.5" x14ac:dyDescent="0.15"/>
  <cols>
    <col min="1" max="1" width="2.625" customWidth="1"/>
    <col min="2" max="62" width="3.75" customWidth="1"/>
    <col min="64" max="78" width="3.125" customWidth="1"/>
    <col min="79" max="79" width="4.375" bestFit="1" customWidth="1"/>
    <col min="81" max="82" width="4.37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長崎県　佐々町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F2</v>
      </c>
      <c r="X8" s="72"/>
      <c r="Y8" s="72"/>
      <c r="Z8" s="72"/>
      <c r="AA8" s="72"/>
      <c r="AB8" s="72"/>
      <c r="AC8" s="72"/>
      <c r="AD8" s="73" t="str">
        <f>データ!$M$6</f>
        <v>非設置</v>
      </c>
      <c r="AE8" s="73"/>
      <c r="AF8" s="73"/>
      <c r="AG8" s="73"/>
      <c r="AH8" s="73"/>
      <c r="AI8" s="73"/>
      <c r="AJ8" s="73"/>
      <c r="AK8" s="3"/>
      <c r="AL8" s="69">
        <f>データ!S6</f>
        <v>14013</v>
      </c>
      <c r="AM8" s="69"/>
      <c r="AN8" s="69"/>
      <c r="AO8" s="69"/>
      <c r="AP8" s="69"/>
      <c r="AQ8" s="69"/>
      <c r="AR8" s="69"/>
      <c r="AS8" s="69"/>
      <c r="AT8" s="68">
        <f>データ!T6</f>
        <v>32.26</v>
      </c>
      <c r="AU8" s="68"/>
      <c r="AV8" s="68"/>
      <c r="AW8" s="68"/>
      <c r="AX8" s="68"/>
      <c r="AY8" s="68"/>
      <c r="AZ8" s="68"/>
      <c r="BA8" s="68"/>
      <c r="BB8" s="68">
        <f>データ!U6</f>
        <v>434.38</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1.41</v>
      </c>
      <c r="Q10" s="68"/>
      <c r="R10" s="68"/>
      <c r="S10" s="68"/>
      <c r="T10" s="68"/>
      <c r="U10" s="68"/>
      <c r="V10" s="68"/>
      <c r="W10" s="68">
        <f>データ!Q6</f>
        <v>88.14</v>
      </c>
      <c r="X10" s="68"/>
      <c r="Y10" s="68"/>
      <c r="Z10" s="68"/>
      <c r="AA10" s="68"/>
      <c r="AB10" s="68"/>
      <c r="AC10" s="68"/>
      <c r="AD10" s="69">
        <f>データ!R6</f>
        <v>3190</v>
      </c>
      <c r="AE10" s="69"/>
      <c r="AF10" s="69"/>
      <c r="AG10" s="69"/>
      <c r="AH10" s="69"/>
      <c r="AI10" s="69"/>
      <c r="AJ10" s="69"/>
      <c r="AK10" s="2"/>
      <c r="AL10" s="69">
        <f>データ!V6</f>
        <v>198</v>
      </c>
      <c r="AM10" s="69"/>
      <c r="AN10" s="69"/>
      <c r="AO10" s="69"/>
      <c r="AP10" s="69"/>
      <c r="AQ10" s="69"/>
      <c r="AR10" s="69"/>
      <c r="AS10" s="69"/>
      <c r="AT10" s="68">
        <f>データ!W6</f>
        <v>0.15</v>
      </c>
      <c r="AU10" s="68"/>
      <c r="AV10" s="68"/>
      <c r="AW10" s="68"/>
      <c r="AX10" s="68"/>
      <c r="AY10" s="68"/>
      <c r="AZ10" s="68"/>
      <c r="BA10" s="68"/>
      <c r="BB10" s="68">
        <f>データ!X6</f>
        <v>1320</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121</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119</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120</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【765.47】</v>
      </c>
      <c r="I86" s="26" t="str">
        <f>データ!CA6</f>
        <v>【59.59】</v>
      </c>
      <c r="J86" s="26" t="str">
        <f>データ!CL6</f>
        <v>【257.86】</v>
      </c>
      <c r="K86" s="26" t="str">
        <f>データ!CW6</f>
        <v>【51.30】</v>
      </c>
      <c r="L86" s="26" t="str">
        <f>データ!DH6</f>
        <v>【86.22】</v>
      </c>
      <c r="M86" s="26" t="s">
        <v>44</v>
      </c>
      <c r="N86" s="26" t="s">
        <v>44</v>
      </c>
      <c r="O86" s="26" t="str">
        <f>データ!EO6</f>
        <v>【0.02】</v>
      </c>
    </row>
  </sheetData>
  <sheetProtection algorithmName="SHA-512" hashValue="RS5NRU/q8lJweu/s9WI8E+Sc6jCZm0at7Haxjavi2NGmCXWZWz54z+UIhZBce0sowAdU3TAIlL38epgtjnjujQ==" saltValue="Jlt+49fUL/LbbQBsy+9rb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423912</v>
      </c>
      <c r="D6" s="33">
        <f t="shared" si="3"/>
        <v>47</v>
      </c>
      <c r="E6" s="33">
        <f t="shared" si="3"/>
        <v>17</v>
      </c>
      <c r="F6" s="33">
        <f t="shared" si="3"/>
        <v>5</v>
      </c>
      <c r="G6" s="33">
        <f t="shared" si="3"/>
        <v>0</v>
      </c>
      <c r="H6" s="33" t="str">
        <f t="shared" si="3"/>
        <v>長崎県　佐々町</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1.41</v>
      </c>
      <c r="Q6" s="34">
        <f t="shared" si="3"/>
        <v>88.14</v>
      </c>
      <c r="R6" s="34">
        <f t="shared" si="3"/>
        <v>3190</v>
      </c>
      <c r="S6" s="34">
        <f t="shared" si="3"/>
        <v>14013</v>
      </c>
      <c r="T6" s="34">
        <f t="shared" si="3"/>
        <v>32.26</v>
      </c>
      <c r="U6" s="34">
        <f t="shared" si="3"/>
        <v>434.38</v>
      </c>
      <c r="V6" s="34">
        <f t="shared" si="3"/>
        <v>198</v>
      </c>
      <c r="W6" s="34">
        <f t="shared" si="3"/>
        <v>0.15</v>
      </c>
      <c r="X6" s="34">
        <f t="shared" si="3"/>
        <v>1320</v>
      </c>
      <c r="Y6" s="35">
        <f>IF(Y7="",NA(),Y7)</f>
        <v>99.7</v>
      </c>
      <c r="Z6" s="35">
        <f t="shared" ref="Z6:AH6" si="4">IF(Z7="",NA(),Z7)</f>
        <v>103.63</v>
      </c>
      <c r="AA6" s="35">
        <f t="shared" si="4"/>
        <v>94.57</v>
      </c>
      <c r="AB6" s="35">
        <f t="shared" si="4"/>
        <v>132.57</v>
      </c>
      <c r="AC6" s="35">
        <f t="shared" si="4"/>
        <v>98.46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5">
        <f t="shared" ref="BG6:BO6" si="7">IF(BG7="",NA(),BG7)</f>
        <v>5996.76</v>
      </c>
      <c r="BH6" s="35">
        <f t="shared" si="7"/>
        <v>5456</v>
      </c>
      <c r="BI6" s="34">
        <f t="shared" si="7"/>
        <v>0</v>
      </c>
      <c r="BJ6" s="34">
        <f t="shared" si="7"/>
        <v>0</v>
      </c>
      <c r="BK6" s="35">
        <f t="shared" si="7"/>
        <v>1081.8</v>
      </c>
      <c r="BL6" s="35">
        <f t="shared" si="7"/>
        <v>974.93</v>
      </c>
      <c r="BM6" s="35">
        <f t="shared" si="7"/>
        <v>855.8</v>
      </c>
      <c r="BN6" s="35">
        <f t="shared" si="7"/>
        <v>789.46</v>
      </c>
      <c r="BO6" s="35">
        <f t="shared" si="7"/>
        <v>826.83</v>
      </c>
      <c r="BP6" s="34" t="str">
        <f>IF(BP7="","",IF(BP7="-","【-】","【"&amp;SUBSTITUTE(TEXT(BP7,"#,##0.00"),"-","△")&amp;"】"))</f>
        <v>【765.47】</v>
      </c>
      <c r="BQ6" s="35">
        <f>IF(BQ7="",NA(),BQ7)</f>
        <v>30.53</v>
      </c>
      <c r="BR6" s="35">
        <f t="shared" ref="BR6:BZ6" si="8">IF(BR7="",NA(),BR7)</f>
        <v>18.25</v>
      </c>
      <c r="BS6" s="35">
        <f t="shared" si="8"/>
        <v>34.86</v>
      </c>
      <c r="BT6" s="35">
        <f t="shared" si="8"/>
        <v>33.299999999999997</v>
      </c>
      <c r="BU6" s="35">
        <f t="shared" si="8"/>
        <v>37.68</v>
      </c>
      <c r="BV6" s="35">
        <f t="shared" si="8"/>
        <v>52.19</v>
      </c>
      <c r="BW6" s="35">
        <f t="shared" si="8"/>
        <v>55.32</v>
      </c>
      <c r="BX6" s="35">
        <f t="shared" si="8"/>
        <v>59.8</v>
      </c>
      <c r="BY6" s="35">
        <f t="shared" si="8"/>
        <v>57.77</v>
      </c>
      <c r="BZ6" s="35">
        <f t="shared" si="8"/>
        <v>57.31</v>
      </c>
      <c r="CA6" s="34" t="str">
        <f>IF(CA7="","",IF(CA7="-","【-】","【"&amp;SUBSTITUTE(TEXT(CA7,"#,##0.00"),"-","△")&amp;"】"))</f>
        <v>【59.59】</v>
      </c>
      <c r="CB6" s="35">
        <f>IF(CB7="",NA(),CB7)</f>
        <v>538.4</v>
      </c>
      <c r="CC6" s="35">
        <f t="shared" ref="CC6:CK6" si="9">IF(CC7="",NA(),CC7)</f>
        <v>896.28</v>
      </c>
      <c r="CD6" s="35">
        <f t="shared" si="9"/>
        <v>471.54</v>
      </c>
      <c r="CE6" s="35">
        <f t="shared" si="9"/>
        <v>496.09</v>
      </c>
      <c r="CF6" s="35">
        <f t="shared" si="9"/>
        <v>448.1</v>
      </c>
      <c r="CG6" s="35">
        <f t="shared" si="9"/>
        <v>296.14</v>
      </c>
      <c r="CH6" s="35">
        <f t="shared" si="9"/>
        <v>283.17</v>
      </c>
      <c r="CI6" s="35">
        <f t="shared" si="9"/>
        <v>263.76</v>
      </c>
      <c r="CJ6" s="35">
        <f t="shared" si="9"/>
        <v>274.35000000000002</v>
      </c>
      <c r="CK6" s="35">
        <f t="shared" si="9"/>
        <v>273.52</v>
      </c>
      <c r="CL6" s="34" t="str">
        <f>IF(CL7="","",IF(CL7="-","【-】","【"&amp;SUBSTITUTE(TEXT(CL7,"#,##0.00"),"-","△")&amp;"】"))</f>
        <v>【257.86】</v>
      </c>
      <c r="CM6" s="35">
        <f>IF(CM7="",NA(),CM7)</f>
        <v>38.53</v>
      </c>
      <c r="CN6" s="35">
        <f t="shared" ref="CN6:CV6" si="10">IF(CN7="",NA(),CN7)</f>
        <v>40.369999999999997</v>
      </c>
      <c r="CO6" s="35">
        <f t="shared" si="10"/>
        <v>37.61</v>
      </c>
      <c r="CP6" s="35">
        <f t="shared" si="10"/>
        <v>40.369999999999997</v>
      </c>
      <c r="CQ6" s="35">
        <f t="shared" si="10"/>
        <v>39.450000000000003</v>
      </c>
      <c r="CR6" s="35">
        <f t="shared" si="10"/>
        <v>52.31</v>
      </c>
      <c r="CS6" s="35">
        <f t="shared" si="10"/>
        <v>60.65</v>
      </c>
      <c r="CT6" s="35">
        <f t="shared" si="10"/>
        <v>51.75</v>
      </c>
      <c r="CU6" s="35">
        <f t="shared" si="10"/>
        <v>50.68</v>
      </c>
      <c r="CV6" s="35">
        <f t="shared" si="10"/>
        <v>50.14</v>
      </c>
      <c r="CW6" s="34" t="str">
        <f>IF(CW7="","",IF(CW7="-","【-】","【"&amp;SUBSTITUTE(TEXT(CW7,"#,##0.00"),"-","△")&amp;"】"))</f>
        <v>【51.30】</v>
      </c>
      <c r="CX6" s="35">
        <f>IF(CX7="",NA(),CX7)</f>
        <v>80</v>
      </c>
      <c r="CY6" s="35">
        <f t="shared" ref="CY6:DG6" si="11">IF(CY7="",NA(),CY7)</f>
        <v>81.33</v>
      </c>
      <c r="CZ6" s="35">
        <f t="shared" si="11"/>
        <v>82.55</v>
      </c>
      <c r="DA6" s="35">
        <f t="shared" si="11"/>
        <v>83.01</v>
      </c>
      <c r="DB6" s="35">
        <f t="shared" si="11"/>
        <v>80.81</v>
      </c>
      <c r="DC6" s="35">
        <f t="shared" si="11"/>
        <v>84.32</v>
      </c>
      <c r="DD6" s="35">
        <f t="shared" si="11"/>
        <v>84.58</v>
      </c>
      <c r="DE6" s="35">
        <f t="shared" si="11"/>
        <v>84.84</v>
      </c>
      <c r="DF6" s="35">
        <f t="shared" si="11"/>
        <v>84.86</v>
      </c>
      <c r="DG6" s="35">
        <f t="shared" si="11"/>
        <v>84.98</v>
      </c>
      <c r="DH6" s="34" t="str">
        <f>IF(DH7="","",IF(DH7="-","【-】","【"&amp;SUBSTITUTE(TEXT(DH7,"#,##0.00"),"-","△")&amp;"】"))</f>
        <v>【86.22】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0.01</v>
      </c>
      <c r="EK6" s="35">
        <f t="shared" si="14"/>
        <v>2.0499999999999998</v>
      </c>
      <c r="EL6" s="35">
        <f t="shared" si="14"/>
        <v>0.01</v>
      </c>
      <c r="EM6" s="35">
        <f t="shared" si="14"/>
        <v>0.01</v>
      </c>
      <c r="EN6" s="35">
        <f t="shared" si="14"/>
        <v>0.02</v>
      </c>
      <c r="EO6" s="34" t="str">
        <f>IF(EO7="","",IF(EO7="-","【-】","【"&amp;SUBSTITUTE(TEXT(EO7,"#,##0.00"),"-","△")&amp;"】"))</f>
        <v>【0.02】</v>
      </c>
    </row>
    <row r="7" spans="1:145" s="36" customFormat="1" x14ac:dyDescent="0.15">
      <c r="A7" s="28"/>
      <c r="B7" s="37">
        <v>2019</v>
      </c>
      <c r="C7" s="37">
        <v>423912</v>
      </c>
      <c r="D7" s="37">
        <v>47</v>
      </c>
      <c r="E7" s="37">
        <v>17</v>
      </c>
      <c r="F7" s="37">
        <v>5</v>
      </c>
      <c r="G7" s="37">
        <v>0</v>
      </c>
      <c r="H7" s="37" t="s">
        <v>98</v>
      </c>
      <c r="I7" s="37" t="s">
        <v>99</v>
      </c>
      <c r="J7" s="37" t="s">
        <v>100</v>
      </c>
      <c r="K7" s="37" t="s">
        <v>101</v>
      </c>
      <c r="L7" s="37" t="s">
        <v>102</v>
      </c>
      <c r="M7" s="37" t="s">
        <v>103</v>
      </c>
      <c r="N7" s="38" t="s">
        <v>104</v>
      </c>
      <c r="O7" s="38" t="s">
        <v>105</v>
      </c>
      <c r="P7" s="38">
        <v>1.41</v>
      </c>
      <c r="Q7" s="38">
        <v>88.14</v>
      </c>
      <c r="R7" s="38">
        <v>3190</v>
      </c>
      <c r="S7" s="38">
        <v>14013</v>
      </c>
      <c r="T7" s="38">
        <v>32.26</v>
      </c>
      <c r="U7" s="38">
        <v>434.38</v>
      </c>
      <c r="V7" s="38">
        <v>198</v>
      </c>
      <c r="W7" s="38">
        <v>0.15</v>
      </c>
      <c r="X7" s="38">
        <v>1320</v>
      </c>
      <c r="Y7" s="38">
        <v>99.7</v>
      </c>
      <c r="Z7" s="38">
        <v>103.63</v>
      </c>
      <c r="AA7" s="38">
        <v>94.57</v>
      </c>
      <c r="AB7" s="38">
        <v>132.57</v>
      </c>
      <c r="AC7" s="38">
        <v>98.46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5996.76</v>
      </c>
      <c r="BH7" s="38">
        <v>5456</v>
      </c>
      <c r="BI7" s="38">
        <v>0</v>
      </c>
      <c r="BJ7" s="38">
        <v>0</v>
      </c>
      <c r="BK7" s="38">
        <v>1081.8</v>
      </c>
      <c r="BL7" s="38">
        <v>974.93</v>
      </c>
      <c r="BM7" s="38">
        <v>855.8</v>
      </c>
      <c r="BN7" s="38">
        <v>789.46</v>
      </c>
      <c r="BO7" s="38">
        <v>826.83</v>
      </c>
      <c r="BP7" s="38">
        <v>765.47</v>
      </c>
      <c r="BQ7" s="38">
        <v>30.53</v>
      </c>
      <c r="BR7" s="38">
        <v>18.25</v>
      </c>
      <c r="BS7" s="38">
        <v>34.86</v>
      </c>
      <c r="BT7" s="38">
        <v>33.299999999999997</v>
      </c>
      <c r="BU7" s="38">
        <v>37.68</v>
      </c>
      <c r="BV7" s="38">
        <v>52.19</v>
      </c>
      <c r="BW7" s="38">
        <v>55.32</v>
      </c>
      <c r="BX7" s="38">
        <v>59.8</v>
      </c>
      <c r="BY7" s="38">
        <v>57.77</v>
      </c>
      <c r="BZ7" s="38">
        <v>57.31</v>
      </c>
      <c r="CA7" s="38">
        <v>59.59</v>
      </c>
      <c r="CB7" s="38">
        <v>538.4</v>
      </c>
      <c r="CC7" s="38">
        <v>896.28</v>
      </c>
      <c r="CD7" s="38">
        <v>471.54</v>
      </c>
      <c r="CE7" s="38">
        <v>496.09</v>
      </c>
      <c r="CF7" s="38">
        <v>448.1</v>
      </c>
      <c r="CG7" s="38">
        <v>296.14</v>
      </c>
      <c r="CH7" s="38">
        <v>283.17</v>
      </c>
      <c r="CI7" s="38">
        <v>263.76</v>
      </c>
      <c r="CJ7" s="38">
        <v>274.35000000000002</v>
      </c>
      <c r="CK7" s="38">
        <v>273.52</v>
      </c>
      <c r="CL7" s="38">
        <v>257.86</v>
      </c>
      <c r="CM7" s="38">
        <v>38.53</v>
      </c>
      <c r="CN7" s="38">
        <v>40.369999999999997</v>
      </c>
      <c r="CO7" s="38">
        <v>37.61</v>
      </c>
      <c r="CP7" s="38">
        <v>40.369999999999997</v>
      </c>
      <c r="CQ7" s="38">
        <v>39.450000000000003</v>
      </c>
      <c r="CR7" s="38">
        <v>52.31</v>
      </c>
      <c r="CS7" s="38">
        <v>60.65</v>
      </c>
      <c r="CT7" s="38">
        <v>51.75</v>
      </c>
      <c r="CU7" s="38">
        <v>50.68</v>
      </c>
      <c r="CV7" s="38">
        <v>50.14</v>
      </c>
      <c r="CW7" s="38">
        <v>51.3</v>
      </c>
      <c r="CX7" s="38">
        <v>80</v>
      </c>
      <c r="CY7" s="38">
        <v>81.33</v>
      </c>
      <c r="CZ7" s="38">
        <v>82.55</v>
      </c>
      <c r="DA7" s="38">
        <v>83.01</v>
      </c>
      <c r="DB7" s="38">
        <v>80.81</v>
      </c>
      <c r="DC7" s="38">
        <v>84.32</v>
      </c>
      <c r="DD7" s="38">
        <v>84.58</v>
      </c>
      <c r="DE7" s="38">
        <v>84.84</v>
      </c>
      <c r="DF7" s="38">
        <v>84.86</v>
      </c>
      <c r="DG7" s="38">
        <v>84.98</v>
      </c>
      <c r="DH7" s="38">
        <v>86.22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0.01</v>
      </c>
      <c r="EK7" s="38">
        <v>2.0499999999999998</v>
      </c>
      <c r="EL7" s="38">
        <v>0.01</v>
      </c>
      <c r="EM7" s="38">
        <v>0.01</v>
      </c>
      <c r="EN7" s="38">
        <v>0.02</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114</v>
      </c>
      <c r="D13" t="s">
        <v>115</v>
      </c>
      <c r="E13" t="s">
        <v>116</v>
      </c>
      <c r="F13" t="s">
        <v>117</v>
      </c>
      <c r="G13" t="s">
        <v>118</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石井 沙織</cp:lastModifiedBy>
  <cp:lastPrinted>2021-01-26T06:46:45Z</cp:lastPrinted>
  <dcterms:created xsi:type="dcterms:W3CDTF">2020-12-04T03:09:03Z</dcterms:created>
  <dcterms:modified xsi:type="dcterms:W3CDTF">2021-02-22T09:28:29Z</dcterms:modified>
  <cp:category/>
</cp:coreProperties>
</file>